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2. LRSR 2021-2027\PROVEDBA LRSR 2021-2027\NATJEČAJI 2021.-2027\3. FLAG NATJEČAJ_Mjera 2. -3-26\Natječaj -Mjera 2\Natječaj Mjera 2\Za objavu -Mjera 2\"/>
    </mc:Choice>
  </mc:AlternateContent>
  <xr:revisionPtr revIDLastSave="0" documentId="13_ncr:1_{CDEBD01A-BDBF-4456-AF99-9AF1F55DC30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Upute" sheetId="24" r:id="rId1"/>
    <sheet name="Izravni troškovi" sheetId="1" r:id="rId2"/>
    <sheet name="Opci troskovi" sheetId="6" r:id="rId3"/>
    <sheet name="Ukupni troškovi projekta" sheetId="23" r:id="rId4"/>
    <sheet name="RM" sheetId="13" r:id="rId5"/>
  </sheets>
  <definedNames>
    <definedName name="izberi" localSheetId="4">#REF!</definedName>
    <definedName name="strosek" localSheetId="4">#REF!</definedName>
  </definedNames>
  <calcPr calcId="181029"/>
</workbook>
</file>

<file path=xl/calcChain.xml><?xml version="1.0" encoding="utf-8"?>
<calcChain xmlns="http://schemas.openxmlformats.org/spreadsheetml/2006/main">
  <c r="E77" i="23" l="1"/>
  <c r="E72" i="23"/>
  <c r="E71" i="23"/>
  <c r="L30" i="6"/>
  <c r="M30" i="6" s="1"/>
  <c r="O30" i="6" s="1"/>
  <c r="P30" i="6" s="1"/>
  <c r="J30" i="6"/>
  <c r="L29" i="6"/>
  <c r="M29" i="6" s="1"/>
  <c r="O29" i="6" s="1"/>
  <c r="P29" i="6" s="1"/>
  <c r="J29" i="6"/>
  <c r="L28" i="6"/>
  <c r="M28" i="6" s="1"/>
  <c r="O28" i="6" s="1"/>
  <c r="P28" i="6" s="1"/>
  <c r="J28" i="6"/>
  <c r="K28" i="6" s="1"/>
  <c r="L27" i="6"/>
  <c r="M27" i="6" s="1"/>
  <c r="O27" i="6" s="1"/>
  <c r="J27" i="6"/>
  <c r="L26" i="6"/>
  <c r="M26" i="6" s="1"/>
  <c r="O26" i="6" s="1"/>
  <c r="P26" i="6" s="1"/>
  <c r="J26" i="6"/>
  <c r="L24" i="6"/>
  <c r="M24" i="6" s="1"/>
  <c r="O24" i="6" s="1"/>
  <c r="P24" i="6" s="1"/>
  <c r="J24" i="6"/>
  <c r="K24" i="6" s="1"/>
  <c r="L23" i="6"/>
  <c r="M23" i="6" s="1"/>
  <c r="O23" i="6" s="1"/>
  <c r="P23" i="6" s="1"/>
  <c r="J23" i="6"/>
  <c r="L22" i="6"/>
  <c r="M22" i="6" s="1"/>
  <c r="O22" i="6" s="1"/>
  <c r="J22" i="6"/>
  <c r="L21" i="6"/>
  <c r="M21" i="6" s="1"/>
  <c r="O21" i="6" s="1"/>
  <c r="P21" i="6" s="1"/>
  <c r="J21" i="6"/>
  <c r="L20" i="6"/>
  <c r="M20" i="6" s="1"/>
  <c r="O20" i="6" s="1"/>
  <c r="P20" i="6" s="1"/>
  <c r="J20" i="6"/>
  <c r="L18" i="6"/>
  <c r="M18" i="6" s="1"/>
  <c r="O18" i="6" s="1"/>
  <c r="P18" i="6" s="1"/>
  <c r="J18" i="6"/>
  <c r="K18" i="6" s="1"/>
  <c r="L17" i="6"/>
  <c r="M17" i="6" s="1"/>
  <c r="O17" i="6" s="1"/>
  <c r="J17" i="6"/>
  <c r="K17" i="6" s="1"/>
  <c r="L16" i="6"/>
  <c r="M16" i="6" s="1"/>
  <c r="O16" i="6" s="1"/>
  <c r="P16" i="6" s="1"/>
  <c r="J16" i="6"/>
  <c r="L15" i="6"/>
  <c r="M15" i="6" s="1"/>
  <c r="O15" i="6" s="1"/>
  <c r="P15" i="6" s="1"/>
  <c r="J15" i="6"/>
  <c r="L14" i="6"/>
  <c r="J14" i="6"/>
  <c r="K45" i="1"/>
  <c r="M45" i="1" s="1"/>
  <c r="K44" i="1"/>
  <c r="M44" i="1" s="1"/>
  <c r="K43" i="1"/>
  <c r="M43" i="1" s="1"/>
  <c r="K42" i="1"/>
  <c r="M42" i="1" s="1"/>
  <c r="K41" i="1"/>
  <c r="M41" i="1" s="1"/>
  <c r="K40" i="1"/>
  <c r="M40" i="1" s="1"/>
  <c r="K39" i="1"/>
  <c r="M39" i="1" s="1"/>
  <c r="K38" i="1"/>
  <c r="M38" i="1" s="1"/>
  <c r="K37" i="1"/>
  <c r="M37" i="1" s="1"/>
  <c r="K36" i="1"/>
  <c r="M36" i="1" s="1"/>
  <c r="K35" i="1"/>
  <c r="K33" i="1"/>
  <c r="M33" i="1" s="1"/>
  <c r="K32" i="1"/>
  <c r="M32" i="1" s="1"/>
  <c r="K31" i="1"/>
  <c r="M31" i="1" s="1"/>
  <c r="K30" i="1"/>
  <c r="M30" i="1" s="1"/>
  <c r="K29" i="1"/>
  <c r="M29" i="1" s="1"/>
  <c r="K28" i="1"/>
  <c r="M28" i="1" s="1"/>
  <c r="K27" i="1"/>
  <c r="M27" i="1" s="1"/>
  <c r="K26" i="1"/>
  <c r="M26" i="1" s="1"/>
  <c r="K25" i="1"/>
  <c r="M25" i="1" s="1"/>
  <c r="K24" i="1"/>
  <c r="M24" i="1" s="1"/>
  <c r="K22" i="1"/>
  <c r="M22" i="1" s="1"/>
  <c r="K21" i="1"/>
  <c r="M21" i="1" s="1"/>
  <c r="K20" i="1"/>
  <c r="M20" i="1" s="1"/>
  <c r="K19" i="1"/>
  <c r="M19" i="1" s="1"/>
  <c r="K18" i="1"/>
  <c r="M18" i="1" s="1"/>
  <c r="K17" i="1"/>
  <c r="M17" i="1" s="1"/>
  <c r="K16" i="1"/>
  <c r="M16" i="1" s="1"/>
  <c r="K15" i="1"/>
  <c r="M15" i="1" s="1"/>
  <c r="K14" i="1"/>
  <c r="M14" i="1" s="1"/>
  <c r="K13" i="1"/>
  <c r="M13" i="1" s="1"/>
  <c r="K12" i="1"/>
  <c r="M12" i="1" s="1"/>
  <c r="K11" i="1"/>
  <c r="M11" i="1" s="1"/>
  <c r="K10" i="1"/>
  <c r="M10" i="1" s="1"/>
  <c r="K9" i="1"/>
  <c r="K15" i="6" l="1"/>
  <c r="K30" i="6"/>
  <c r="K29" i="6"/>
  <c r="K23" i="6"/>
  <c r="K21" i="6"/>
  <c r="K27" i="6"/>
  <c r="K16" i="6"/>
  <c r="K22" i="6"/>
  <c r="P27" i="6"/>
  <c r="P31" i="6" s="1"/>
  <c r="J31" i="6"/>
  <c r="P22" i="6"/>
  <c r="P25" i="6" s="1"/>
  <c r="J25" i="6"/>
  <c r="P17" i="6"/>
  <c r="J19" i="6"/>
  <c r="K46" i="1"/>
  <c r="M14" i="6"/>
  <c r="O14" i="6" s="1"/>
  <c r="O19" i="6" s="1"/>
  <c r="K23" i="1"/>
  <c r="M34" i="1"/>
  <c r="L24" i="1"/>
  <c r="O24" i="1"/>
  <c r="L38" i="1"/>
  <c r="O38" i="1"/>
  <c r="Q38" i="1" s="1"/>
  <c r="R38" i="1" s="1"/>
  <c r="L22" i="1"/>
  <c r="O22" i="1"/>
  <c r="Q22" i="1" s="1"/>
  <c r="R22" i="1" s="1"/>
  <c r="O33" i="1"/>
  <c r="Q33" i="1" s="1"/>
  <c r="R33" i="1" s="1"/>
  <c r="L33" i="1"/>
  <c r="O21" i="1"/>
  <c r="L21" i="1"/>
  <c r="O39" i="1"/>
  <c r="Q39" i="1" s="1"/>
  <c r="R39" i="1" s="1"/>
  <c r="L39" i="1"/>
  <c r="O27" i="1"/>
  <c r="L27" i="1"/>
  <c r="L10" i="1"/>
  <c r="O10" i="1"/>
  <c r="O25" i="6"/>
  <c r="L42" i="1"/>
  <c r="O42" i="1"/>
  <c r="Q42" i="1" s="1"/>
  <c r="R42" i="1" s="1"/>
  <c r="O31" i="6"/>
  <c r="O36" i="1"/>
  <c r="Q36" i="1" s="1"/>
  <c r="R36" i="1" s="1"/>
  <c r="L36" i="1"/>
  <c r="O11" i="1"/>
  <c r="L11" i="1"/>
  <c r="L26" i="1"/>
  <c r="O26" i="1"/>
  <c r="L14" i="1"/>
  <c r="O14" i="1"/>
  <c r="L28" i="1"/>
  <c r="O28" i="1"/>
  <c r="Q28" i="1" s="1"/>
  <c r="R28" i="1" s="1"/>
  <c r="O17" i="1"/>
  <c r="Q17" i="1" s="1"/>
  <c r="R17" i="1" s="1"/>
  <c r="L17" i="1"/>
  <c r="L30" i="1"/>
  <c r="O30" i="1"/>
  <c r="Q30" i="1" s="1"/>
  <c r="R30" i="1" s="1"/>
  <c r="O43" i="1"/>
  <c r="Q43" i="1" s="1"/>
  <c r="R43" i="1" s="1"/>
  <c r="L43" i="1"/>
  <c r="O37" i="1"/>
  <c r="Q37" i="1" s="1"/>
  <c r="R37" i="1" s="1"/>
  <c r="L37" i="1"/>
  <c r="L12" i="1"/>
  <c r="O12" i="1"/>
  <c r="L40" i="1"/>
  <c r="O40" i="1"/>
  <c r="Q40" i="1" s="1"/>
  <c r="R40" i="1" s="1"/>
  <c r="O15" i="1"/>
  <c r="L15" i="1"/>
  <c r="O41" i="1"/>
  <c r="Q41" i="1" s="1"/>
  <c r="R41" i="1" s="1"/>
  <c r="L41" i="1"/>
  <c r="L16" i="1"/>
  <c r="O16" i="1"/>
  <c r="O18" i="1"/>
  <c r="Q18" i="1" s="1"/>
  <c r="R18" i="1" s="1"/>
  <c r="L18" i="1"/>
  <c r="O31" i="1"/>
  <c r="Q31" i="1" s="1"/>
  <c r="R31" i="1" s="1"/>
  <c r="L31" i="1"/>
  <c r="L44" i="1"/>
  <c r="O44" i="1"/>
  <c r="Q44" i="1" s="1"/>
  <c r="R44" i="1" s="1"/>
  <c r="L20" i="1"/>
  <c r="O20" i="1"/>
  <c r="Q20" i="1" s="1"/>
  <c r="R20" i="1" s="1"/>
  <c r="O25" i="1"/>
  <c r="Q25" i="1" s="1"/>
  <c r="R25" i="1" s="1"/>
  <c r="L25" i="1"/>
  <c r="O13" i="1"/>
  <c r="L13" i="1"/>
  <c r="O29" i="1"/>
  <c r="Q29" i="1" s="1"/>
  <c r="R29" i="1" s="1"/>
  <c r="L29" i="1"/>
  <c r="O19" i="1"/>
  <c r="L19" i="1"/>
  <c r="L32" i="1"/>
  <c r="O32" i="1"/>
  <c r="Q32" i="1" s="1"/>
  <c r="R32" i="1" s="1"/>
  <c r="O45" i="1"/>
  <c r="Q45" i="1" s="1"/>
  <c r="R45" i="1" s="1"/>
  <c r="L45" i="1"/>
  <c r="M9" i="1"/>
  <c r="M35" i="1"/>
  <c r="L19" i="6"/>
  <c r="L25" i="6"/>
  <c r="L31" i="6"/>
  <c r="M25" i="6"/>
  <c r="M31" i="6"/>
  <c r="K34" i="1"/>
  <c r="K14" i="6"/>
  <c r="K20" i="6"/>
  <c r="K26" i="6"/>
  <c r="K31" i="6" l="1"/>
  <c r="K19" i="6"/>
  <c r="J32" i="6"/>
  <c r="K25" i="6"/>
  <c r="M19" i="6"/>
  <c r="M32" i="6" s="1"/>
  <c r="P14" i="6"/>
  <c r="P19" i="6" s="1"/>
  <c r="P32" i="6" s="1"/>
  <c r="K47" i="1"/>
  <c r="O9" i="1"/>
  <c r="M23" i="1"/>
  <c r="L9" i="1"/>
  <c r="L23" i="1" s="1"/>
  <c r="E52" i="23"/>
  <c r="Q15" i="1"/>
  <c r="E42" i="23"/>
  <c r="Q14" i="1"/>
  <c r="M46" i="1"/>
  <c r="O35" i="1"/>
  <c r="L35" i="1"/>
  <c r="L46" i="1" s="1"/>
  <c r="O32" i="6"/>
  <c r="E64" i="23" s="1"/>
  <c r="E57" i="23"/>
  <c r="Q27" i="1"/>
  <c r="Q24" i="1"/>
  <c r="O34" i="1"/>
  <c r="Q12" i="1"/>
  <c r="E37" i="23"/>
  <c r="E22" i="23"/>
  <c r="Q10" i="1"/>
  <c r="Q21" i="1"/>
  <c r="E47" i="23"/>
  <c r="L34" i="1"/>
  <c r="Q13" i="1"/>
  <c r="Q26" i="1"/>
  <c r="E17" i="23"/>
  <c r="Q19" i="1"/>
  <c r="E32" i="23"/>
  <c r="E27" i="23"/>
  <c r="Q11" i="1"/>
  <c r="E7" i="23"/>
  <c r="Q16" i="1"/>
  <c r="L32" i="6"/>
  <c r="K32" i="6" l="1"/>
  <c r="M47" i="1"/>
  <c r="E76" i="23" s="1"/>
  <c r="E23" i="23"/>
  <c r="E24" i="23" s="1"/>
  <c r="R10" i="1"/>
  <c r="Q35" i="1"/>
  <c r="O46" i="1"/>
  <c r="E43" i="23"/>
  <c r="E44" i="23" s="1"/>
  <c r="R14" i="1"/>
  <c r="E38" i="23"/>
  <c r="E39" i="23" s="1"/>
  <c r="R12" i="1"/>
  <c r="E33" i="23"/>
  <c r="E34" i="23" s="1"/>
  <c r="R19" i="1"/>
  <c r="E48" i="23"/>
  <c r="E49" i="23" s="1"/>
  <c r="R21" i="1"/>
  <c r="E28" i="23"/>
  <c r="E29" i="23" s="1"/>
  <c r="R11" i="1"/>
  <c r="Q34" i="1"/>
  <c r="R24" i="1"/>
  <c r="R15" i="1"/>
  <c r="E18" i="23"/>
  <c r="E19" i="23" s="1"/>
  <c r="R26" i="1"/>
  <c r="R13" i="1"/>
  <c r="R27" i="1"/>
  <c r="R16" i="1"/>
  <c r="L47" i="1"/>
  <c r="Q9" i="1"/>
  <c r="E53" i="23" s="1"/>
  <c r="E54" i="23" s="1"/>
  <c r="E12" i="23"/>
  <c r="O23" i="1"/>
  <c r="E78" i="23" l="1"/>
  <c r="E58" i="23"/>
  <c r="E59" i="23" s="1"/>
  <c r="E8" i="23"/>
  <c r="O47" i="1"/>
  <c r="R34" i="1"/>
  <c r="E13" i="23"/>
  <c r="E14" i="23" s="1"/>
  <c r="Q23" i="1"/>
  <c r="R9" i="1"/>
  <c r="R23" i="1" s="1"/>
  <c r="Q46" i="1"/>
  <c r="R35" i="1"/>
  <c r="R46" i="1" s="1"/>
  <c r="E60" i="23" l="1"/>
  <c r="E63" i="23" s="1"/>
  <c r="E65" i="23" s="1"/>
  <c r="E74" i="23" s="1"/>
  <c r="E75" i="23" s="1"/>
  <c r="E9" i="23"/>
  <c r="Q47" i="1"/>
  <c r="R47" i="1"/>
  <c r="E66" i="23" l="1"/>
  <c r="E67" i="23"/>
  <c r="E61" i="23"/>
</calcChain>
</file>

<file path=xl/sharedStrings.xml><?xml version="1.0" encoding="utf-8"?>
<sst xmlns="http://schemas.openxmlformats.org/spreadsheetml/2006/main" count="249" uniqueCount="216">
  <si>
    <t>OPĆE UPUTE</t>
  </si>
  <si>
    <t>Radni list RM sadrži podatke koji se unose iz padajućih izbornika. Isti se ne smiju mijenjati ni brisati.</t>
  </si>
  <si>
    <t>Ovaj obrazac je sastavni dio Zahtjeva za potporu te je isti potrebno dostaviti u tiskanom obliku (ovjeren vlastoručnim potpisom i pečatom, ako primjenjivo) te u elektronskom obliku na USB-u (radni list "Upute" nije potrebno dostavljati u tiskanom obliku)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</si>
  <si>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</si>
  <si>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Naziv projekta: </t>
  </si>
  <si>
    <t xml:space="preserve">Nositelj projekta: </t>
  </si>
  <si>
    <t>Projektni partner 1:</t>
  </si>
  <si>
    <t>Projektni partner 2:</t>
  </si>
  <si>
    <t xml:space="preserve">IZRAVNI TROŠKOVI PROJEKTA </t>
  </si>
  <si>
    <t>Iznos troška (u EUR)</t>
  </si>
  <si>
    <t>Nositelj aktivnosti</t>
  </si>
  <si>
    <r>
      <t>Prihvatljiva aktivnost u okviru koje nastaje trošak</t>
    </r>
    <r>
      <rPr>
        <sz val="10"/>
        <rFont val="Arial Narrow"/>
        <family val="2"/>
      </rPr>
      <t xml:space="preserve"> (odabrati iz padajućeg izbornika)</t>
    </r>
  </si>
  <si>
    <r>
      <t xml:space="preserve">Vrsta troška                                                                  </t>
    </r>
    <r>
      <rPr>
        <sz val="10"/>
        <rFont val="Arial Narrow"/>
        <family val="2"/>
      </rPr>
      <t>(odabrati iz padajućeg izbornika)</t>
    </r>
  </si>
  <si>
    <t>Naziv i kratki opis troška</t>
  </si>
  <si>
    <r>
      <t xml:space="preserve">Naziv ponuditelja/ dobavljača/pružatelja usluge / NP
</t>
    </r>
    <r>
      <rPr>
        <sz val="10"/>
        <rFont val="Arial Narrow"/>
        <family val="2"/>
      </rPr>
      <t>(obveznici javne nabave upisati NP ako je primjenjivo)</t>
    </r>
  </si>
  <si>
    <r>
      <t>Broj ponude/predračuna /ugovora/računa i dr. /NP</t>
    </r>
    <r>
      <rPr>
        <sz val="10"/>
        <rFont val="Arial Narrow"/>
        <family val="2"/>
      </rPr>
      <t xml:space="preserve"> (obveznici javne nabave upisati NP ako je primjenjivo)</t>
    </r>
    <r>
      <rPr>
        <b/>
        <sz val="10"/>
        <rFont val="Arial Narrow"/>
        <family val="2"/>
      </rPr>
      <t xml:space="preserve">
</t>
    </r>
  </si>
  <si>
    <t>Jedinica mjere      (npr.komad, sat,par, usluga sl.)</t>
  </si>
  <si>
    <t>Količina/broj komada, broj sati</t>
  </si>
  <si>
    <t>Jedinična cijena bez PDV-a/ Bruto iznos Ugovora o djelu/ Autorskog ugovora</t>
  </si>
  <si>
    <t xml:space="preserve"> Iznos PDV-a (ako primjenjivo)</t>
  </si>
  <si>
    <t>Ukupna vrijednost bez PDV-a</t>
  </si>
  <si>
    <t>Ukupni iznos uključujući PDV (ako primjenjivo)</t>
  </si>
  <si>
    <r>
      <t xml:space="preserve">Prihvatljiv trošak 1=DA 0=NE       </t>
    </r>
    <r>
      <rPr>
        <sz val="10"/>
        <rFont val="Arial Narrow"/>
        <family val="2"/>
      </rPr>
      <t>(odabrati iz padajućeg izbornika)</t>
    </r>
  </si>
  <si>
    <r>
      <t xml:space="preserve">Intenzitet javne potpore         </t>
    </r>
    <r>
      <rPr>
        <sz val="10"/>
        <rFont val="Arial Narrow"/>
        <family val="2"/>
      </rPr>
      <t>(odabrati iz padajućeg izbornika)</t>
    </r>
  </si>
  <si>
    <t>Primjedbe/Napomene</t>
  </si>
  <si>
    <t>Nositelj projekta (Glavni partner - GP)</t>
  </si>
  <si>
    <t>B. Nabava i/ili opremanje montažnih/mobilnih ribarnica (kontejnerskog tipa, specijalizirano vozilo za prodaju ribe – tzv. „ambulantna“ prodaja)</t>
  </si>
  <si>
    <t>D. Izgradnja i/ili rekonstrukcija i/ili opremanje objekata ili prostora za skladištenje ribolovne opreme i alata</t>
  </si>
  <si>
    <t xml:space="preserve">E. Nabava opreme za unaprjeđenje vrijednosti proizvoda ribarstva i akvakulture (ledomati i sl.) </t>
  </si>
  <si>
    <t xml:space="preserve">E.1. Troškovi nabave opreme za unaprjeđenje vrijednosti proizvoda ribarstva i akvakulture (ledomati i sl.)  </t>
  </si>
  <si>
    <t>G. Opremanje ugostiteljskog objekta uključujući nabavu opreme i/ili IKT rješenja za prihvat i/ili pripremu i/ili obradu i/ili očuvanje i/ili skladištenje i/ili prezentaciju i/ili transport (za potrebe ugostiteljskog objekta) proizvoda ribarstva i akvakulture</t>
  </si>
  <si>
    <t xml:space="preserve">G.1. Trošak opremanja ugostiteljskog objekta uključujući nabavu opreme i/ili IKT rješenja za prihvat i/ili pripremu i/ili obradu i/ili očuvanje i/ili skladištenje i/ili prezentaciju i/ili transport (za potrebe ugostiteljskog objekta) proizvoda ribarstva i akvakulture; </t>
  </si>
  <si>
    <t xml:space="preserve">A. Izgradnja i/ili rekonstrukcija i/ili opremanje stacionarnih objekta/prostora za maloprodaju proizvoda ribarstva i akvakulture i/ili izgradnja i/ili rekonstrukcija i/ili opremanje stacionarnih objekata/ prostora za konzumaciju i/ili skladištenje lokalnih proizvoda ribarstva i akvakulture </t>
  </si>
  <si>
    <t xml:space="preserve">A.1. Troškovi izgradnje i/ili rekonstrukcije i/ili opremanja stacionarnih objekta/prostora za maloprodaju proizvoda ribarstva i akvakulture i/ili izgradnja i/ili rekonstrukcija i/ili opremanje stacionarnih objekata/ prostora za konzumaciju i/ili skladištenje lokalnih proizvoda ribarstva i akvakulture.     </t>
  </si>
  <si>
    <t>F. Građenje i/ili opremanje kuhinja u odgojno-obrazovnim ustanovama i/ili ostalim javnim ustanovama i/ili poboljšanje uvjeta za pripremu proizvoda ribarstva i akvakulture u odgojno-obrazovnim i/ili ostalim javnim ustanovama (rekonstrukcija prostora unutar kojih se planira držati/koristiti nabavljena oprema)</t>
  </si>
  <si>
    <t xml:space="preserve">F.1. Trošak građenja i/ili opremanja kuhinja u odgojno-obrazovnim ustanovama i/ili ostalim javnim  ustanovama i/ili poboljšanje uvjeta za pripremu proizvoda ribarstva i akvakulture u odgojno-obrazovnim i/ili ostalim javnim ustanovama (rekonstrukcija prostora unutar kojih se planira držati/koristiti nabavljena oprema). </t>
  </si>
  <si>
    <t>troškovi rada</t>
  </si>
  <si>
    <t>materijal</t>
  </si>
  <si>
    <t>opći troškovi</t>
  </si>
  <si>
    <t>Ukupno:</t>
  </si>
  <si>
    <t>Doprinos u naturi</t>
  </si>
  <si>
    <t>Projektni partner 1 (PP1)</t>
  </si>
  <si>
    <t>pribor</t>
  </si>
  <si>
    <t>C. Nabava i/ili opremanje mobilnih (vozila, prikolice i sl.) ili montažnih (kontejnerskog tipa i sl.) objekata brze prehrane za konzumaciju proizvoda ribarstva i akvakulture (najmanje 50% ponude hrane)</t>
  </si>
  <si>
    <t>Projektni partner 2 (PP2)</t>
  </si>
  <si>
    <t>drugo</t>
  </si>
  <si>
    <t xml:space="preserve">UKUPNO IZRAVNI TROŠKOVI </t>
  </si>
  <si>
    <t>U</t>
  </si>
  <si>
    <t>Datum:</t>
  </si>
  <si>
    <t>Ime i prezime odgovorne ili ovlaštene osobe Nositelja projekta - tiskano</t>
  </si>
  <si>
    <t>(ako je primjenjivo)</t>
  </si>
  <si>
    <t>Potpis odgovorne ili ovlaštene osobe Nositelja projekta</t>
  </si>
  <si>
    <t xml:space="preserve">OPĆI TROŠKOVI PROJEKTA </t>
  </si>
  <si>
    <t xml:space="preserve">                                    Iznos troška (u EUR)</t>
  </si>
  <si>
    <r>
      <t xml:space="preserve">Vrsta troška                                                              </t>
    </r>
    <r>
      <rPr>
        <sz val="10"/>
        <rFont val="Arial Narrow"/>
        <family val="2"/>
      </rPr>
      <t xml:space="preserve"> (odabrati iz padajućeg izbornika)</t>
    </r>
  </si>
  <si>
    <r>
      <t xml:space="preserve">Naziv ponuditelja/ dobavljača/pružatelja usluge
</t>
    </r>
    <r>
      <rPr>
        <sz val="10"/>
        <rFont val="Arial Narrow"/>
        <family val="2"/>
      </rPr>
      <t>(obveznici javne nabave upisati NP ako je primjenjivo)</t>
    </r>
  </si>
  <si>
    <t xml:space="preserve">Broj ponude /ugovora/ predračuna/ računa
</t>
  </si>
  <si>
    <t>Jedinica mjere   (npr.komad, sat,par, usluga sl.)</t>
  </si>
  <si>
    <t>Količina/   broj komada, broj sati</t>
  </si>
  <si>
    <t>Jedinična cijena bez PDV-a (Bruto iznos-Ug. o djelu/Autorski ugovor)</t>
  </si>
  <si>
    <t>Ukupni iznos uključujući PDV (ako je PDV prihvatljiv trošak)</t>
  </si>
  <si>
    <t>Ukupno prihvatljivi Opći  troškovi</t>
  </si>
  <si>
    <t>Intenzitet javne potpore.</t>
  </si>
  <si>
    <t>Primjedbe/ Napomene</t>
  </si>
  <si>
    <t>UKUPNO OPĆI TROŠKOVI</t>
  </si>
  <si>
    <t>M.P.</t>
  </si>
  <si>
    <t xml:space="preserve"> UKUPNI TROŠKOVI PROJEKTA</t>
  </si>
  <si>
    <t>UKUPNI IZNOS PRIHVATLJIVIH IZDATAKA I POTPORE</t>
  </si>
  <si>
    <t>IZRAČUN PRIHVATLJIVIH TROŠKOVA PROJEKTA - PRIMJENA INTENZITETA I JEDINSTVENE STOPE OD 12%</t>
  </si>
  <si>
    <t xml:space="preserve"> Izravni troškovi - Aktivnost A.</t>
  </si>
  <si>
    <t>A.</t>
  </si>
  <si>
    <t>Najviši iznos javne potpore - aktivnost A.</t>
  </si>
  <si>
    <t xml:space="preserve">Prihvatljivi izravni troškovi - aktivnost A. </t>
  </si>
  <si>
    <t>Iznos sufinanciranja iz javne potpore</t>
  </si>
  <si>
    <t>Neodobreni izravni troškovi - aktivnost A.</t>
  </si>
  <si>
    <t>Izravni troškova - Aktivnost B.</t>
  </si>
  <si>
    <t>B.</t>
  </si>
  <si>
    <t>Najviši iznos javne potpore - aktivnost B.</t>
  </si>
  <si>
    <t>Prihvatljivi izravni troškovi aktivnost B.</t>
  </si>
  <si>
    <t>Neodobreni izravni troškovi - aktivnost B.</t>
  </si>
  <si>
    <t xml:space="preserve"> Izravni troškovi - Aktivnost C.</t>
  </si>
  <si>
    <t>C.</t>
  </si>
  <si>
    <t>Najviši iznos javne potpore - aktivnost C.</t>
  </si>
  <si>
    <t>Prihvatljivi izravni troškovi - aktivnost  C.</t>
  </si>
  <si>
    <t>Neodobreni izravni troškovi - aktivnost  C.</t>
  </si>
  <si>
    <t xml:space="preserve"> Izravni troškovi - Aktivnost D.</t>
  </si>
  <si>
    <t>D.</t>
  </si>
  <si>
    <t>Najviši iznos javne potpore - aktivnost D.</t>
  </si>
  <si>
    <t>Prihvatljivi izravni troškovi - aktivnost D.</t>
  </si>
  <si>
    <t>Neodobreni izravni troškovi - aktivnost D.</t>
  </si>
  <si>
    <t>Izravni troškovi - Aktivnost E.</t>
  </si>
  <si>
    <t>E.</t>
  </si>
  <si>
    <t>Najviši iznos javne potpore - aktivnost E.</t>
  </si>
  <si>
    <t>Prihvatljivi izravni troškovi - aktivnost E.</t>
  </si>
  <si>
    <t>Neodobreni izravni troškovi - aktivnost E.</t>
  </si>
  <si>
    <t>Izravni troškovi - Aktivnost F.</t>
  </si>
  <si>
    <t>F.</t>
  </si>
  <si>
    <t>Najviši iznos javne potpore - aktivnost F.</t>
  </si>
  <si>
    <t xml:space="preserve">Prihvatljivi izravni troškovi - aktivnost F. </t>
  </si>
  <si>
    <t>Neodobreni izravni troškovi - aktivnost F.</t>
  </si>
  <si>
    <t>Izravni troškovi - Aktivnost G.</t>
  </si>
  <si>
    <t>G.</t>
  </si>
  <si>
    <t>Najviši iznos javne potpore - aktivnost G.</t>
  </si>
  <si>
    <t>Prihvatljivi izravni troškovi - aktivnost G.</t>
  </si>
  <si>
    <t>Neodobreni izravni troškovi - aktivnost G.</t>
  </si>
  <si>
    <t>Izravni troškovi - Aktivnost H.</t>
  </si>
  <si>
    <t>H.</t>
  </si>
  <si>
    <t>Najviši iznos javne potpore - aktivnost H.</t>
  </si>
  <si>
    <t>Prihvatljivi izravni troškovi - aktivnost H.</t>
  </si>
  <si>
    <t>Izravni troškovi - Aktivnost I.</t>
  </si>
  <si>
    <t>I.</t>
  </si>
  <si>
    <t>Najviši iznos javne potpore - aktivnost I.</t>
  </si>
  <si>
    <t>Prihvatljivi izravni troškovi - aktivnost I.</t>
  </si>
  <si>
    <t>J.</t>
  </si>
  <si>
    <t>Najviši iznos javne potpore - aktivnost J.</t>
  </si>
  <si>
    <t>Neodobreni izravni troškovi - aktivnost J.</t>
  </si>
  <si>
    <t>Izravni troškovi -Aktivnost K.</t>
  </si>
  <si>
    <t>K.</t>
  </si>
  <si>
    <t>Najviši iznos javne potpore - aktivnost K.</t>
  </si>
  <si>
    <t xml:space="preserve">Prihvatljivi izravni troškovi - aktivnost K. </t>
  </si>
  <si>
    <t>Neodobreni opći troškovi</t>
  </si>
  <si>
    <t>Ukupan iznos prihvatljivih troškova projekta nakon primjene intenziteta i jedinstvene stope od 12%</t>
  </si>
  <si>
    <t>IZRAČUN POTPORE</t>
  </si>
  <si>
    <t>EU sredstva (65%)</t>
  </si>
  <si>
    <t>RH sredstva (35%)</t>
  </si>
  <si>
    <t xml:space="preserve">REKAPITULACIJA TROŠKOVA </t>
  </si>
  <si>
    <t>UKUPNO PRIHVATLJIVI TROŠKOVI PROJEKTA  (Izravni+Opći)</t>
  </si>
  <si>
    <t xml:space="preserve">UKUPNO NEODOBRENI/NEPRIHVATLJIVI TROŠKOVI PROJEKTA </t>
  </si>
  <si>
    <t xml:space="preserve">UKUPNI TROŠKOVI PROJEKTA </t>
  </si>
  <si>
    <t xml:space="preserve">ZATRAŽEN IZNOS POTPORE </t>
  </si>
  <si>
    <t xml:space="preserve">VLASTITA SREDSTVA </t>
  </si>
  <si>
    <t>U______________, Datum: ___________________</t>
  </si>
  <si>
    <t>Ime i prezime odgovorne ili ovlaštene osobe Nositelja projekta - tiskano:________________________________</t>
  </si>
  <si>
    <t>Potpis odgovorne ili ovlaštene osobe Nositelja projekta:____________________________________________</t>
  </si>
  <si>
    <t>Stope sufinanciranja</t>
  </si>
  <si>
    <t>Stopa PDV-a</t>
  </si>
  <si>
    <t xml:space="preserve">Vrsta troška </t>
  </si>
  <si>
    <t xml:space="preserve">IZRAVNI </t>
  </si>
  <si>
    <t xml:space="preserve">OPĆI </t>
  </si>
  <si>
    <t>Prihvatljive aktivnosti</t>
  </si>
  <si>
    <t>Vrsta troškova</t>
  </si>
  <si>
    <t>Opći troškovi</t>
  </si>
  <si>
    <t>1. Troškovi izrade studije utjecaja na okoliš</t>
  </si>
  <si>
    <t>2. Troškovi izrade procjene o potrebi izrade studije</t>
  </si>
  <si>
    <t>3. Trošak izrade elaborata zaštite okoliša</t>
  </si>
  <si>
    <t>4. Troškovi pripreme dokumentacije za FLAG (konzultantske usluge za pripremu Zahtjeva za potporu i Zahtjeva za isplatu),</t>
  </si>
  <si>
    <t>5. Troškovi pripreme projektno-tehničke dokumentacije</t>
  </si>
  <si>
    <t>7. Troškovi nadzora građenja (rekonstrukcije)</t>
  </si>
  <si>
    <t>8. Troškovi pripreme dokumentacije i provedbe postupka nabave  i troškovi provedbe mjera informiranja i promidžbe sukladno Pravilima i uputama za provedbu mjera informiranja i promidžbe u programskom razdoblju 2021. – 2027</t>
  </si>
  <si>
    <t>Prihvatljivi troškovi</t>
  </si>
  <si>
    <t>DA</t>
  </si>
  <si>
    <t>NE</t>
  </si>
  <si>
    <t>1.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</si>
  <si>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</si>
  <si>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</si>
  <si>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</si>
  <si>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</si>
  <si>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</si>
  <si>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</si>
  <si>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</si>
  <si>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</si>
  <si>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</si>
  <si>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</si>
  <si>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</si>
  <si>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Prihvatljivi opći troškovi. </t>
  </si>
  <si>
    <t xml:space="preserve">TABLICA : Izravni troškovi </t>
  </si>
  <si>
    <t>U Tablici „Izravni troškovi“ iz padajućih izbornika odaberite: 1. prihvatljivu aktivnost u okviru koje trošak nastaje,  2. vrstu troška, 3. prihvatljivi trošak, 4. intenzitet javne potpore.</t>
  </si>
  <si>
    <t>Bijela polja potrebno je ispuniti sukladno traženim podacima.</t>
  </si>
  <si>
    <t>TABLICA :  Opći troškovi</t>
  </si>
  <si>
    <r>
      <t>% PDV-a 
(upisati primjenjivu stopu: 0%, 5%, 13%, 25% ili drugo)</t>
    </r>
    <r>
      <rPr>
        <sz val="10"/>
        <rFont val="Arial Narrow"/>
        <family val="2"/>
      </rPr>
      <t xml:space="preserve"> </t>
    </r>
    <r>
      <rPr>
        <u/>
        <sz val="10"/>
        <rFont val="Arial Narrow"/>
        <family val="2"/>
        <charset val="238"/>
      </rPr>
      <t>Napomena: ako je nositelj projekta ili projektni  partner obveznik PDV-a</t>
    </r>
    <r>
      <rPr>
        <u/>
        <sz val="10"/>
        <color rgb="FFAB0000"/>
        <rFont val="Arial Narrow"/>
        <family val="2"/>
        <charset val="238"/>
      </rPr>
      <t xml:space="preserve"> </t>
    </r>
    <r>
      <rPr>
        <u/>
        <sz val="10"/>
        <rFont val="Arial Narrow"/>
        <family val="2"/>
        <charset val="238"/>
      </rPr>
      <t>i ima pravo na povrat PDV-a upisati 0</t>
    </r>
  </si>
  <si>
    <r>
      <t xml:space="preserve">% PDV-a (upisati primjenjivu stopu: 0%, 5%, 13%, 25% ili drugo) Napomena: </t>
    </r>
    <r>
      <rPr>
        <b/>
        <u/>
        <sz val="10"/>
        <rFont val="Arial Narrow"/>
        <family val="2"/>
        <charset val="238"/>
      </rPr>
      <t>ako je nositelj projekta ili projektni  partner obveznik PDV-a i ima pravo na povrat PDV-a upisati 0</t>
    </r>
    <r>
      <rPr>
        <b/>
        <sz val="10"/>
        <rFont val="Arial Narrow"/>
      </rPr>
      <t xml:space="preserve">
</t>
    </r>
  </si>
  <si>
    <r>
      <t xml:space="preserve">Prihvatljivi iznos općih troškova. 12% </t>
    </r>
    <r>
      <rPr>
        <sz val="10"/>
        <color rgb="FF000000"/>
        <rFont val="Arial Narrow"/>
        <family val="2"/>
      </rPr>
      <t>vrijednosti ukupno prihvatljivih troškova projekta bez općih troškova</t>
    </r>
  </si>
  <si>
    <r>
      <t xml:space="preserve">M.P. </t>
    </r>
    <r>
      <rPr>
        <i/>
        <sz val="10"/>
        <rFont val="Arial Narrow"/>
        <family val="2"/>
      </rPr>
      <t>(ako je primjenjivo)</t>
    </r>
  </si>
  <si>
    <t xml:space="preserve">TABLICA :  Ukupni troškovi projekta </t>
  </si>
  <si>
    <t>U Tablici  "Opći troškovi" iz padajućih izbornika odaberite: 1. vrstu troška i  2. intenzitet javne potpore.</t>
  </si>
  <si>
    <t xml:space="preserve">Obrazac 1.B  Prijavni obrazac - Proračun projekta u okviru Mjere 2. Unaprjeđenje i promocija sektora ribarstva i akvakulture </t>
  </si>
  <si>
    <r>
      <t xml:space="preserve">VAŽNO: Obrazac predstavlja osnovni predložak. Molimo da obrazac uskladite s Obrascem 1.A. te drugom pratećom dokumentacijom. Ako nositelj projekta nema projektnog partnera, nije potreban unos podataka niti brisanje PP, ta polja ostavite prazna.             </t>
    </r>
    <r>
      <rPr>
        <b/>
        <u/>
        <sz val="10"/>
        <color theme="1"/>
        <rFont val="Arial Narrow"/>
        <family val="2"/>
        <charset val="238"/>
      </rPr>
      <t xml:space="preserve">Nositelj projekta sve radne listove ovjerava vlastoručnim potpisom i pečatom (ako je primjenjivo), a čime potvrđuje da su podaci za ukupan projekt istiniti i točni te da se odnose na pripadajući Zahtjev za potporu u okviru FLAG-natječaja. </t>
    </r>
  </si>
  <si>
    <t>Ukupni neodobreni izravni troškovi projekta (bez općih troškova)</t>
  </si>
  <si>
    <t>14.</t>
  </si>
  <si>
    <t xml:space="preserve">Opći troškovi </t>
  </si>
  <si>
    <t>Iznos sufinanciranja iz javnog izvora (prije primjene ograničenja)</t>
  </si>
  <si>
    <t>Vlastita sredstva (prije primjene ograničenja)</t>
  </si>
  <si>
    <r>
      <t xml:space="preserve"> Prihvatljivi troškovi </t>
    </r>
    <r>
      <rPr>
        <sz val="10"/>
        <rFont val="Arial Narrow"/>
        <family val="2"/>
        <charset val="238"/>
      </rPr>
      <t>(prije primjene ograničenja po aktivnosti)</t>
    </r>
  </si>
  <si>
    <r>
      <t xml:space="preserve">Iznos sufinanciranja iz javnog izvora </t>
    </r>
    <r>
      <rPr>
        <sz val="10"/>
        <rFont val="Arial Narrow"/>
        <family val="2"/>
        <charset val="238"/>
      </rPr>
      <t>(prije primjene ograničenja po aktivnosti)</t>
    </r>
  </si>
  <si>
    <r>
      <t xml:space="preserve">Vlastita sredstva </t>
    </r>
    <r>
      <rPr>
        <sz val="10"/>
        <rFont val="Arial Narrow"/>
        <family val="2"/>
        <charset val="238"/>
      </rPr>
      <t xml:space="preserve"> (prije primjene ograničenja po aktivnosti)</t>
    </r>
  </si>
  <si>
    <t xml:space="preserve">Obrazac 1.B. Prijavni obrazac - Proračun projekta -  FLAG natječaj za dodjelu potpore u okviru Mjere 2. Unaprjeđenje i promocija sektora ribarstva i akvakulture </t>
  </si>
  <si>
    <t>6. Troškovi geodetskih usluga, elaborata, certifikata</t>
  </si>
  <si>
    <t>Izravni troškovi -Aktivnost J.</t>
  </si>
  <si>
    <t>Ukupno prihvatljivi izravni troškovi projekta (bez općih troškova), aktivnosti A. B. C. D. E. F. G. H. I. J. K. sufinancirani iz javne potpore</t>
  </si>
  <si>
    <t>Neodobreni izravni troškovi - Aktivnost H.</t>
  </si>
  <si>
    <t>H. Digitalizacija u području podizanja svijesti o konzumaciji proizvoda ribarstva i akvakulture i/ili uvođenje inovativnih sustava informiranja o proizvodima ribarstva i akvakulture (IKT rješenja, digitalne platforme) i sl.</t>
  </si>
  <si>
    <t>I. Edukativne i/ili promotivne aktivnosti usmjerene promicanju konzumacije proizvoda ribarstva i akvakulture</t>
  </si>
  <si>
    <t xml:space="preserve">K. Marketinške aktivnosti i vidljivost </t>
  </si>
  <si>
    <t xml:space="preserve">H.1. Trošak digitalizacije u području podizanja svijesti o konzumaciji proizvoda ribarstva i akvakulture i/ili uvođenje inovativnih sustava informiranja o proizvodima ribarstva i akvakulture (IKT rješenja, digitalne platforme) i sl. </t>
  </si>
  <si>
    <t xml:space="preserve">I.1. Trošak edukativnih i/ili promotivnih aktivnosti usmjerene promicanju konzumacije proizvoda ribarstva i akvakulture </t>
  </si>
  <si>
    <t>J.1.Trošak ulaganja u OIE u objektima ili prostorima za skladištenje ribolovne opreme i alata  i/ili prodajnim  prostorima  proizvoda ribarstva i akvakulture</t>
  </si>
  <si>
    <t>U Tablici - Ukupni troškovi projekta - unesite traženi iznos potpore u polje  E 70 . Sva ostala polja izračunavaju se automatski i nije ih potrebno ispunjavati.</t>
  </si>
  <si>
    <t>Neodobreni izravni troškovi - aktivnost I.</t>
  </si>
  <si>
    <t xml:space="preserve">Prihvatljivi izravni troškovi - aktivnost J. </t>
  </si>
  <si>
    <t>Neodobreni izravni troškovi - Aktivnost K.</t>
  </si>
  <si>
    <r>
      <t>Polja označena sivom bojom izračunavaju se automatski i nije ih potrebno ispunjavati.</t>
    </r>
    <r>
      <rPr>
        <b/>
        <sz val="10"/>
        <rFont val="Arial Narrow"/>
        <family val="2"/>
        <charset val="238"/>
      </rPr>
      <t xml:space="preserve"> Nove retke potrebno je umetnuti unutar pripadajuće tablice, iznad posljednjeg postojećeg retka za unos troška, kopiranjem postojećeg retka sa svim formulama i padajućim izbornicima, te provjeriti jesu li dodani retci obuhvaćeni formulama za zbroj i rekapitulaciju troškova.</t>
    </r>
  </si>
  <si>
    <r>
      <t xml:space="preserve">Polja označena sivom bojom izračunavaju se automatski i nije ih potrebno ispunjavati. </t>
    </r>
    <r>
      <rPr>
        <b/>
        <sz val="10"/>
        <color theme="1"/>
        <rFont val="Arial Narrow"/>
        <family val="2"/>
        <charset val="238"/>
      </rPr>
      <t>Nove retke potrebno je umetnuti unutar pripadajuće tablice, iznad posljednjeg postojećeg retka za unos troška, kopiranjem postojećeg retka sa svim formulama i padajućim izbornicima, te provjeriti jesu li dodani retci obuhvaćeni formulama za zbroj i rekapitulaciju troškova.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</si>
  <si>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</si>
  <si>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3.</t>
  </si>
  <si>
    <t>Ukupno opći troškovi-Sufinancirani iz javne potpore (T- Opći troškovi  stupac O)</t>
  </si>
  <si>
    <t xml:space="preserve">Nositelj projekta </t>
  </si>
  <si>
    <t>J. Ulaganja u OIE u objektima ili prostorima za skladištenje ribolovne opreme i alata  i/ili prodajnim  prostorima  proizvoda ribarstva i akvakulture</t>
  </si>
  <si>
    <t xml:space="preserve">C.2.Troškovi nabave  i/ili opremanje montažnih (kontejnerskog tipa i sl.) objekata brze prehrane za konzumaciju proizvoda ribarstva i akvakulture (najmanje 50% ponude hrane). </t>
  </si>
  <si>
    <t xml:space="preserve">B.1. Troškovi nabave i/ili opremanja montažnih/mobilnih ribarnica (kontejnerskog tipa, specijalizirano vozilo za prodaju ribe – tzv. „ambulantna“ prodaja)    </t>
  </si>
  <si>
    <t>C.1. Troškovi nabave i/ili opremanja mobilnih (vozila, prikolica i sl.) objekata brze prehrane za konzumaciju proizvoda ribarstva i akvakulture (najmanje 50% ponude hrane). </t>
  </si>
  <si>
    <t>D.1. Troškovi izgradnje i/ili rekonstrukcije i/ili opremanja objekata ili prostora za skladištenje ribolovne opreme i alata</t>
  </si>
  <si>
    <t xml:space="preserve">K.1. Trošak marketinških aktivnosti i vidljivosti </t>
  </si>
  <si>
    <t xml:space="preserve">Ovaj prilog se sastoji od radnog lista "Izravni troškovi," Opći troškovi", "Ukupni troškovi projekta" i radnog lista RM. </t>
  </si>
  <si>
    <t>Propisani izgled radnih listova ne smije se mijenjati, ali je moguće u radnim listovima " Izravni troškovi,  Opći troskovi", po potrebi dodavati nove retke, na način da se kopiraju postojeći retci.</t>
  </si>
  <si>
    <r>
      <t xml:space="preserve">Traženi iznos potpore: </t>
    </r>
    <r>
      <rPr>
        <sz val="10"/>
        <rFont val="Arial Narrow"/>
        <family val="2"/>
      </rPr>
      <t>Maksimalni iznos javne potpore iznosi</t>
    </r>
    <r>
      <rPr>
        <sz val="10"/>
        <rFont val="Arial Narrow"/>
        <family val="2"/>
        <charset val="238"/>
      </rPr>
      <t xml:space="preserve"> 80.000,00 EUR</t>
    </r>
    <r>
      <rPr>
        <sz val="10"/>
        <rFont val="Arial Narrow"/>
        <family val="2"/>
      </rPr>
      <t>. U slučaju da je ukupni iznos prihvatljivih troškova nakon primjene intenziteta (redak 7.),  jednak ili veći od maksimalnog iznosa javne potpore propisan FLAG-natječajem (redak 8.) upisati najviši iznos potpore po nositelju projekta, tj.</t>
    </r>
    <r>
      <rPr>
        <sz val="10"/>
        <rFont val="Arial Narrow"/>
        <family val="2"/>
        <charset val="238"/>
      </rPr>
      <t xml:space="preserve"> 80.000,00</t>
    </r>
    <r>
      <rPr>
        <sz val="10"/>
        <rFont val="Arial Narrow"/>
        <family val="2"/>
      </rPr>
      <t xml:space="preserve"> EUR. U slučaju da ukupan iznos javne potpore, nakon primjene intenziteta (redak 7.), ne prelazi maksimalni iznos potpore propisan FLAG natječajem - upisati iznos iz retka 7.</t>
    </r>
  </si>
  <si>
    <t>Najviša vrijednost potpore 80.000,00 EUR po nositelju projekta.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</si>
</sst>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[$-F800]dddd\,\ mmmm\ dd\,\ yyyy"/>
    <numFmt numFmtId="166" formatCode="#,##0.00\ &quot;EUR&quot;"/>
  </numFmts>
  <fonts count="41" x14ac:knownFonts="1">
    <font>
      <sz val="10"/>
      <name val="Arial CE"/>
    </font>
    <font>
      <sz val="11"/>
      <color theme="1"/>
      <name val="Calibri"/>
    </font>
    <font>
      <sz val="10"/>
      <name val="Arial CE"/>
    </font>
    <font>
      <sz val="12"/>
      <name val="Arial Narrow"/>
    </font>
    <font>
      <b/>
      <sz val="12"/>
      <name val="Arial Narrow"/>
    </font>
    <font>
      <sz val="12"/>
      <color theme="0"/>
      <name val="Arial Narrow"/>
    </font>
    <font>
      <sz val="12"/>
      <color theme="1"/>
      <name val="Arial Narrow"/>
    </font>
    <font>
      <b/>
      <sz val="10"/>
      <name val="Arial Narrow"/>
    </font>
    <font>
      <sz val="10"/>
      <name val="Arial Narrow"/>
    </font>
    <font>
      <b/>
      <sz val="10"/>
      <color rgb="FFFF0000"/>
      <name val="Arial Narrow"/>
    </font>
    <font>
      <sz val="10"/>
      <color theme="10"/>
      <name val="Arial CE"/>
    </font>
    <font>
      <sz val="11"/>
      <name val="Arial Narrow"/>
    </font>
    <font>
      <sz val="10"/>
      <name val="Times New Roman"/>
    </font>
    <font>
      <b/>
      <sz val="10"/>
      <color theme="1"/>
      <name val="Calibri Light"/>
    </font>
    <font>
      <sz val="10"/>
      <color theme="1"/>
      <name val="Calibri Light"/>
    </font>
    <font>
      <b/>
      <sz val="10"/>
      <color theme="1"/>
      <name val="Calibri Light"/>
    </font>
    <font>
      <b/>
      <sz val="10"/>
      <color theme="1" tint="0.34998626667073579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sz val="10"/>
      <name val="Times New Roman"/>
    </font>
    <font>
      <sz val="11"/>
      <name val="Times New Roman"/>
    </font>
    <font>
      <sz val="10"/>
      <name val="Arial Narrow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u/>
      <sz val="10"/>
      <name val="Arial Narrow"/>
      <family val="2"/>
      <charset val="238"/>
    </font>
    <font>
      <u/>
      <sz val="10"/>
      <color rgb="FFAB0000"/>
      <name val="Arial Narrow"/>
      <family val="2"/>
      <charset val="238"/>
    </font>
    <font>
      <b/>
      <u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color theme="10"/>
      <name val="Arial CE"/>
      <charset val="238"/>
    </font>
    <font>
      <i/>
      <sz val="10"/>
      <name val="Arial Narrow"/>
      <family val="2"/>
    </font>
    <font>
      <b/>
      <u/>
      <sz val="10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2"/>
      <color rgb="FF000000"/>
      <name val="Arial Narrow"/>
      <family val="2"/>
      <charset val="238"/>
    </font>
    <font>
      <b/>
      <sz val="10"/>
      <color rgb="FFFF0000"/>
      <name val="Arial Narrow"/>
      <family val="2"/>
      <charset val="238"/>
    </font>
    <font>
      <sz val="10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4" tint="0.59987182226020086"/>
        <bgColor indexed="65"/>
      </patternFill>
    </fill>
    <fill>
      <patternFill patternType="solid">
        <fgColor theme="0" tint="-0.49986266670735802"/>
        <bgColor indexed="65"/>
      </patternFill>
    </fill>
    <fill>
      <patternFill patternType="solid">
        <fgColor theme="3" tint="0.39997558519241921"/>
        <bgColor indexed="65"/>
      </patternFill>
    </fill>
    <fill>
      <patternFill patternType="solid">
        <fgColor theme="5" tint="0.79985961485641044"/>
        <bgColor indexed="65"/>
      </patternFill>
    </fill>
    <fill>
      <patternFill patternType="solid">
        <fgColor theme="3" tint="0.79985961485641044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59987182226020086"/>
        <bgColor indexed="65"/>
      </patternFill>
    </fill>
    <fill>
      <patternFill patternType="solid">
        <fgColor theme="9" tint="0.79985961485641044"/>
        <bgColor indexed="65"/>
      </patternFill>
    </fill>
    <fill>
      <patternFill patternType="solid">
        <fgColor theme="7" tint="0.59987182226020086"/>
        <bgColor indexed="65"/>
      </patternFill>
    </fill>
    <fill>
      <patternFill patternType="solid">
        <fgColor rgb="FF95B3D7"/>
      </patternFill>
    </fill>
    <fill>
      <patternFill patternType="solid">
        <fgColor theme="5"/>
      </patternFill>
    </fill>
    <fill>
      <patternFill patternType="solid">
        <fgColor theme="3" tint="0.59987182226020086"/>
        <bgColor indexed="65"/>
      </patternFill>
    </fill>
    <fill>
      <patternFill patternType="solid">
        <fgColor theme="4"/>
      </patternFill>
    </fill>
    <fill>
      <patternFill patternType="solid">
        <fgColor theme="1" tint="0.49986266670735802"/>
        <bgColor indexed="65"/>
      </patternFill>
    </fill>
    <fill>
      <patternFill patternType="solid">
        <fgColor theme="3" tint="0.79989013336588644"/>
        <bgColor indexed="65"/>
      </patternFill>
    </fill>
    <fill>
      <patternFill patternType="solid">
        <fgColor theme="2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</cellStyleXfs>
  <cellXfs count="255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vertical="center"/>
    </xf>
    <xf numFmtId="0" fontId="7" fillId="10" borderId="0" xfId="0" applyFont="1" applyFill="1"/>
    <xf numFmtId="0" fontId="8" fillId="0" borderId="0" xfId="0" applyFont="1"/>
    <xf numFmtId="0" fontId="8" fillId="2" borderId="0" xfId="0" applyFont="1" applyFill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9" fillId="0" borderId="0" xfId="0" applyFont="1"/>
    <xf numFmtId="0" fontId="8" fillId="12" borderId="0" xfId="0" applyFont="1" applyFill="1"/>
    <xf numFmtId="0" fontId="8" fillId="2" borderId="0" xfId="0" applyFont="1" applyFill="1" applyAlignment="1">
      <alignment vertic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1" fillId="0" borderId="0" xfId="0" applyFont="1"/>
    <xf numFmtId="0" fontId="11" fillId="0" borderId="0" xfId="0" applyFont="1" applyAlignment="1">
      <alignment wrapText="1"/>
    </xf>
    <xf numFmtId="0" fontId="7" fillId="0" borderId="3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4" fontId="8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9" fontId="8" fillId="0" borderId="0" xfId="1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4" fontId="8" fillId="3" borderId="1" xfId="0" applyNumberFormat="1" applyFont="1" applyFill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9" fontId="8" fillId="4" borderId="1" xfId="1" applyFont="1" applyFill="1" applyBorder="1" applyAlignment="1">
      <alignment vertical="center"/>
    </xf>
    <xf numFmtId="4" fontId="7" fillId="0" borderId="3" xfId="0" applyNumberFormat="1" applyFont="1" applyBorder="1" applyAlignment="1">
      <alignment vertical="center"/>
    </xf>
    <xf numFmtId="4" fontId="7" fillId="0" borderId="4" xfId="0" applyNumberFormat="1" applyFont="1" applyBorder="1" applyAlignment="1">
      <alignment horizontal="right" vertical="center"/>
    </xf>
    <xf numFmtId="4" fontId="7" fillId="5" borderId="4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165" fontId="11" fillId="0" borderId="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6" xfId="0" applyFont="1" applyBorder="1" applyAlignment="1">
      <alignment vertical="center"/>
    </xf>
    <xf numFmtId="4" fontId="7" fillId="0" borderId="3" xfId="0" applyNumberFormat="1" applyFont="1" applyBorder="1" applyAlignment="1">
      <alignment vertical="center" wrapText="1"/>
    </xf>
    <xf numFmtId="4" fontId="7" fillId="0" borderId="2" xfId="0" applyNumberFormat="1" applyFont="1" applyBorder="1" applyAlignment="1">
      <alignment horizontal="left" vertical="center" wrapText="1"/>
    </xf>
    <xf numFmtId="0" fontId="12" fillId="2" borderId="0" xfId="0" applyFont="1" applyFill="1" applyAlignment="1">
      <alignment wrapText="1"/>
    </xf>
    <xf numFmtId="0" fontId="7" fillId="0" borderId="0" xfId="0" applyFont="1"/>
    <xf numFmtId="9" fontId="7" fillId="10" borderId="0" xfId="0" applyNumberFormat="1" applyFont="1" applyFill="1" applyAlignment="1">
      <alignment horizontal="left"/>
    </xf>
    <xf numFmtId="164" fontId="8" fillId="2" borderId="1" xfId="0" applyNumberFormat="1" applyFont="1" applyFill="1" applyBorder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12" fillId="0" borderId="0" xfId="0" applyFont="1" applyAlignment="1">
      <alignment horizontal="center" wrapText="1"/>
    </xf>
    <xf numFmtId="0" fontId="13" fillId="13" borderId="0" xfId="0" applyFont="1" applyFill="1"/>
    <xf numFmtId="0" fontId="14" fillId="13" borderId="0" xfId="0" applyFont="1" applyFill="1"/>
    <xf numFmtId="164" fontId="15" fillId="13" borderId="0" xfId="0" applyNumberFormat="1" applyFont="1" applyFill="1" applyAlignment="1">
      <alignment horizontal="left"/>
    </xf>
    <xf numFmtId="0" fontId="13" fillId="14" borderId="0" xfId="0" applyFont="1" applyFill="1"/>
    <xf numFmtId="0" fontId="14" fillId="14" borderId="0" xfId="0" applyFont="1" applyFill="1" applyAlignment="1">
      <alignment wrapText="1"/>
    </xf>
    <xf numFmtId="1" fontId="14" fillId="14" borderId="0" xfId="0" applyNumberFormat="1" applyFont="1" applyFill="1" applyAlignment="1">
      <alignment horizontal="left"/>
    </xf>
    <xf numFmtId="0" fontId="7" fillId="4" borderId="1" xfId="0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4" fontId="7" fillId="4" borderId="2" xfId="0" applyNumberFormat="1" applyFont="1" applyFill="1" applyBorder="1" applyAlignment="1">
      <alignment vertical="center"/>
    </xf>
    <xf numFmtId="4" fontId="7" fillId="4" borderId="3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4" fontId="7" fillId="15" borderId="4" xfId="0" applyNumberFormat="1" applyFont="1" applyFill="1" applyBorder="1" applyAlignment="1">
      <alignment horizontal="right" vertical="center"/>
    </xf>
    <xf numFmtId="0" fontId="7" fillId="15" borderId="3" xfId="0" applyFont="1" applyFill="1" applyBorder="1" applyAlignment="1">
      <alignment horizontal="right" vertical="center"/>
    </xf>
    <xf numFmtId="3" fontId="7" fillId="17" borderId="1" xfId="0" applyNumberFormat="1" applyFont="1" applyFill="1" applyBorder="1" applyAlignment="1">
      <alignment vertical="center"/>
    </xf>
    <xf numFmtId="3" fontId="16" fillId="17" borderId="1" xfId="0" applyNumberFormat="1" applyFont="1" applyFill="1" applyBorder="1" applyAlignment="1">
      <alignment vertical="center"/>
    </xf>
    <xf numFmtId="0" fontId="7" fillId="16" borderId="3" xfId="0" applyFont="1" applyFill="1" applyBorder="1" applyAlignment="1">
      <alignment vertical="center" wrapText="1"/>
    </xf>
    <xf numFmtId="0" fontId="7" fillId="16" borderId="4" xfId="0" applyFont="1" applyFill="1" applyBorder="1" applyAlignment="1">
      <alignment vertical="center" wrapText="1"/>
    </xf>
    <xf numFmtId="0" fontId="8" fillId="16" borderId="2" xfId="0" applyFont="1" applyFill="1" applyBorder="1" applyAlignment="1">
      <alignment vertical="center"/>
    </xf>
    <xf numFmtId="0" fontId="8" fillId="16" borderId="3" xfId="0" applyFont="1" applyFill="1" applyBorder="1" applyAlignment="1">
      <alignment vertical="center"/>
    </xf>
    <xf numFmtId="0" fontId="8" fillId="16" borderId="4" xfId="0" applyFont="1" applyFill="1" applyBorder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 wrapText="1"/>
    </xf>
    <xf numFmtId="4" fontId="7" fillId="8" borderId="1" xfId="0" applyNumberFormat="1" applyFont="1" applyFill="1" applyBorder="1" applyAlignment="1">
      <alignment horizontal="center" vertical="center" wrapText="1"/>
    </xf>
    <xf numFmtId="9" fontId="7" fillId="8" borderId="1" xfId="1" applyFont="1" applyFill="1" applyBorder="1" applyAlignment="1">
      <alignment horizontal="center" vertical="center" wrapText="1"/>
    </xf>
    <xf numFmtId="4" fontId="7" fillId="8" borderId="1" xfId="0" applyNumberFormat="1" applyFont="1" applyFill="1" applyBorder="1" applyAlignment="1">
      <alignment vertical="center" wrapText="1"/>
    </xf>
    <xf numFmtId="0" fontId="7" fillId="16" borderId="3" xfId="0" applyFont="1" applyFill="1" applyBorder="1" applyAlignment="1">
      <alignment vertical="center"/>
    </xf>
    <xf numFmtId="0" fontId="7" fillId="16" borderId="4" xfId="0" applyFont="1" applyFill="1" applyBorder="1" applyAlignment="1">
      <alignment vertical="center"/>
    </xf>
    <xf numFmtId="4" fontId="7" fillId="15" borderId="1" xfId="0" applyNumberFormat="1" applyFont="1" applyFill="1" applyBorder="1" applyAlignment="1">
      <alignment horizontal="right" vertical="center"/>
    </xf>
    <xf numFmtId="3" fontId="7" fillId="5" borderId="1" xfId="0" applyNumberFormat="1" applyFont="1" applyFill="1" applyBorder="1" applyAlignment="1">
      <alignment vertical="center"/>
    </xf>
    <xf numFmtId="0" fontId="7" fillId="15" borderId="2" xfId="0" applyFont="1" applyFill="1" applyBorder="1" applyAlignment="1">
      <alignment horizontal="center" vertical="center" wrapText="1"/>
    </xf>
    <xf numFmtId="4" fontId="8" fillId="0" borderId="0" xfId="0" applyNumberFormat="1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3" fontId="8" fillId="4" borderId="1" xfId="0" applyNumberFormat="1" applyFont="1" applyFill="1" applyBorder="1" applyAlignment="1">
      <alignment vertical="center"/>
    </xf>
    <xf numFmtId="0" fontId="17" fillId="6" borderId="21" xfId="0" applyFont="1" applyFill="1" applyBorder="1" applyAlignment="1">
      <alignment vertical="center" wrapText="1"/>
    </xf>
    <xf numFmtId="0" fontId="12" fillId="0" borderId="0" xfId="0" applyFont="1"/>
    <xf numFmtId="0" fontId="12" fillId="18" borderId="16" xfId="0" applyFont="1" applyFill="1" applyBorder="1" applyAlignment="1">
      <alignment wrapText="1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justify" vertical="center"/>
    </xf>
    <xf numFmtId="0" fontId="21" fillId="12" borderId="0" xfId="0" applyFont="1" applyFill="1" applyAlignment="1">
      <alignment wrapText="1"/>
    </xf>
    <xf numFmtId="4" fontId="27" fillId="4" borderId="1" xfId="0" applyNumberFormat="1" applyFont="1" applyFill="1" applyBorder="1" applyAlignment="1">
      <alignment horizontal="center" vertical="center" wrapText="1"/>
    </xf>
    <xf numFmtId="9" fontId="27" fillId="4" borderId="1" xfId="1" applyFont="1" applyFill="1" applyBorder="1" applyAlignment="1">
      <alignment horizontal="center" vertical="center" wrapText="1"/>
    </xf>
    <xf numFmtId="0" fontId="29" fillId="6" borderId="21" xfId="0" applyFont="1" applyFill="1" applyBorder="1" applyAlignment="1">
      <alignment horizontal="left" vertical="center" wrapText="1"/>
    </xf>
    <xf numFmtId="0" fontId="26" fillId="2" borderId="4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6" fillId="2" borderId="22" xfId="0" applyFont="1" applyFill="1" applyBorder="1" applyAlignment="1">
      <alignment horizontal="left" vertical="center" wrapText="1"/>
    </xf>
    <xf numFmtId="0" fontId="26" fillId="2" borderId="42" xfId="0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justify" vertical="center" wrapText="1"/>
    </xf>
    <xf numFmtId="0" fontId="27" fillId="8" borderId="1" xfId="0" applyFont="1" applyFill="1" applyBorder="1" applyAlignment="1">
      <alignment horizontal="center" vertical="center" wrapText="1"/>
    </xf>
    <xf numFmtId="0" fontId="25" fillId="8" borderId="2" xfId="2" applyFont="1" applyFill="1" applyBorder="1" applyAlignment="1">
      <alignment horizontal="left" vertical="center"/>
    </xf>
    <xf numFmtId="0" fontId="25" fillId="8" borderId="4" xfId="2" applyFont="1" applyFill="1" applyBorder="1" applyAlignment="1">
      <alignment horizontal="left" vertical="center"/>
    </xf>
    <xf numFmtId="0" fontId="28" fillId="19" borderId="4" xfId="2" applyFont="1" applyFill="1" applyBorder="1" applyAlignment="1">
      <alignment vertical="center" wrapText="1"/>
    </xf>
    <xf numFmtId="166" fontId="28" fillId="19" borderId="11" xfId="0" applyNumberFormat="1" applyFont="1" applyFill="1" applyBorder="1" applyAlignment="1">
      <alignment horizontal="center" vertical="center" wrapText="1"/>
    </xf>
    <xf numFmtId="0" fontId="28" fillId="19" borderId="3" xfId="2" applyFont="1" applyFill="1" applyBorder="1" applyAlignment="1">
      <alignment vertical="center" wrapText="1"/>
    </xf>
    <xf numFmtId="166" fontId="28" fillId="19" borderId="9" xfId="0" applyNumberFormat="1" applyFont="1" applyFill="1" applyBorder="1" applyAlignment="1">
      <alignment horizontal="center" vertical="center" wrapText="1"/>
    </xf>
    <xf numFmtId="0" fontId="27" fillId="19" borderId="3" xfId="2" applyFont="1" applyFill="1" applyBorder="1" applyAlignment="1">
      <alignment vertical="center" wrapText="1"/>
    </xf>
    <xf numFmtId="0" fontId="25" fillId="8" borderId="3" xfId="2" applyFont="1" applyFill="1" applyBorder="1" applyAlignment="1">
      <alignment horizontal="left" vertical="center" wrapText="1"/>
    </xf>
    <xf numFmtId="0" fontId="25" fillId="8" borderId="4" xfId="2" applyFont="1" applyFill="1" applyBorder="1" applyAlignment="1">
      <alignment horizontal="center" vertical="center" wrapText="1"/>
    </xf>
    <xf numFmtId="0" fontId="27" fillId="19" borderId="2" xfId="2" applyFont="1" applyFill="1" applyBorder="1" applyAlignment="1">
      <alignment horizontal="left" vertical="center" wrapText="1"/>
    </xf>
    <xf numFmtId="0" fontId="27" fillId="19" borderId="4" xfId="2" applyFont="1" applyFill="1" applyBorder="1" applyAlignment="1">
      <alignment horizontal="left" vertical="center" wrapText="1"/>
    </xf>
    <xf numFmtId="0" fontId="25" fillId="18" borderId="2" xfId="2" applyFont="1" applyFill="1" applyBorder="1" applyAlignment="1">
      <alignment horizontal="left" vertical="center"/>
    </xf>
    <xf numFmtId="0" fontId="25" fillId="18" borderId="4" xfId="2" applyFont="1" applyFill="1" applyBorder="1" applyAlignment="1">
      <alignment horizontal="left" vertical="center"/>
    </xf>
    <xf numFmtId="0" fontId="25" fillId="8" borderId="31" xfId="2" applyFont="1" applyFill="1" applyBorder="1" applyAlignment="1">
      <alignment horizontal="left" vertical="center"/>
    </xf>
    <xf numFmtId="0" fontId="25" fillId="8" borderId="32" xfId="2" applyFont="1" applyFill="1" applyBorder="1" applyAlignment="1">
      <alignment horizontal="left" vertical="center"/>
    </xf>
    <xf numFmtId="0" fontId="28" fillId="19" borderId="26" xfId="2" applyFont="1" applyFill="1" applyBorder="1" applyAlignment="1">
      <alignment vertical="center" wrapText="1"/>
    </xf>
    <xf numFmtId="0" fontId="28" fillId="19" borderId="39" xfId="2" applyFont="1" applyFill="1" applyBorder="1" applyAlignment="1">
      <alignment vertical="center" wrapText="1"/>
    </xf>
    <xf numFmtId="166" fontId="28" fillId="19" borderId="40" xfId="0" applyNumberFormat="1" applyFont="1" applyFill="1" applyBorder="1" applyAlignment="1">
      <alignment horizontal="center" vertical="center" wrapText="1"/>
    </xf>
    <xf numFmtId="0" fontId="28" fillId="19" borderId="25" xfId="2" applyFont="1" applyFill="1" applyBorder="1" applyAlignment="1">
      <alignment horizontal="center" vertical="center" wrapText="1"/>
    </xf>
    <xf numFmtId="166" fontId="28" fillId="19" borderId="29" xfId="0" applyNumberFormat="1" applyFont="1" applyFill="1" applyBorder="1" applyAlignment="1">
      <alignment horizontal="center" vertical="center" wrapText="1"/>
    </xf>
    <xf numFmtId="0" fontId="28" fillId="9" borderId="12" xfId="2" applyFont="1" applyFill="1" applyBorder="1" applyAlignment="1">
      <alignment horizontal="center" vertical="center" wrapText="1"/>
    </xf>
    <xf numFmtId="166" fontId="28" fillId="9" borderId="11" xfId="0" applyNumberFormat="1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center" vertical="center" wrapText="1"/>
    </xf>
    <xf numFmtId="0" fontId="27" fillId="7" borderId="12" xfId="2" applyFont="1" applyFill="1" applyBorder="1" applyAlignment="1">
      <alignment horizontal="center" vertical="center"/>
    </xf>
    <xf numFmtId="166" fontId="28" fillId="0" borderId="11" xfId="0" applyNumberFormat="1" applyFont="1" applyBorder="1" applyAlignment="1">
      <alignment horizontal="center" vertical="center" wrapText="1"/>
    </xf>
    <xf numFmtId="0" fontId="27" fillId="7" borderId="2" xfId="2" applyFont="1" applyFill="1" applyBorder="1" applyAlignment="1">
      <alignment horizontal="left" vertical="center"/>
    </xf>
    <xf numFmtId="0" fontId="27" fillId="7" borderId="4" xfId="2" applyFont="1" applyFill="1" applyBorder="1" applyAlignment="1">
      <alignment horizontal="left" vertical="center"/>
    </xf>
    <xf numFmtId="166" fontId="28" fillId="7" borderId="11" xfId="0" applyNumberFormat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0" borderId="0" xfId="3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right"/>
    </xf>
    <xf numFmtId="165" fontId="33" fillId="0" borderId="0" xfId="0" applyNumberFormat="1" applyFont="1"/>
    <xf numFmtId="0" fontId="33" fillId="0" borderId="0" xfId="0" applyFont="1"/>
    <xf numFmtId="0" fontId="33" fillId="0" borderId="0" xfId="0" applyFont="1" applyAlignment="1">
      <alignment horizontal="left"/>
    </xf>
    <xf numFmtId="0" fontId="28" fillId="19" borderId="17" xfId="2" applyFont="1" applyFill="1" applyBorder="1" applyAlignment="1">
      <alignment horizontal="left" vertical="center"/>
    </xf>
    <xf numFmtId="0" fontId="28" fillId="19" borderId="18" xfId="2" applyFont="1" applyFill="1" applyBorder="1" applyAlignment="1">
      <alignment horizontal="left" vertical="center"/>
    </xf>
    <xf numFmtId="0" fontId="25" fillId="23" borderId="3" xfId="2" applyFont="1" applyFill="1" applyBorder="1" applyAlignment="1">
      <alignment vertical="center" wrapText="1"/>
    </xf>
    <xf numFmtId="0" fontId="25" fillId="23" borderId="4" xfId="2" applyFont="1" applyFill="1" applyBorder="1" applyAlignment="1">
      <alignment vertical="center" wrapText="1"/>
    </xf>
    <xf numFmtId="166" fontId="28" fillId="23" borderId="9" xfId="0" applyNumberFormat="1" applyFont="1" applyFill="1" applyBorder="1" applyAlignment="1">
      <alignment horizontal="center" vertical="center" wrapText="1"/>
    </xf>
    <xf numFmtId="166" fontId="28" fillId="23" borderId="11" xfId="0" applyNumberFormat="1" applyFont="1" applyFill="1" applyBorder="1" applyAlignment="1">
      <alignment horizontal="center" vertical="center" wrapText="1"/>
    </xf>
    <xf numFmtId="0" fontId="25" fillId="23" borderId="36" xfId="2" applyFont="1" applyFill="1" applyBorder="1" applyAlignment="1">
      <alignment vertical="center" wrapText="1"/>
    </xf>
    <xf numFmtId="0" fontId="25" fillId="23" borderId="37" xfId="2" applyFont="1" applyFill="1" applyBorder="1" applyAlignment="1">
      <alignment vertical="center" wrapText="1"/>
    </xf>
    <xf numFmtId="166" fontId="28" fillId="23" borderId="38" xfId="0" applyNumberFormat="1" applyFont="1" applyFill="1" applyBorder="1" applyAlignment="1">
      <alignment horizontal="center" vertical="center" wrapText="1"/>
    </xf>
    <xf numFmtId="0" fontId="28" fillId="26" borderId="12" xfId="2" applyFont="1" applyFill="1" applyBorder="1" applyAlignment="1">
      <alignment horizontal="center" vertical="center"/>
    </xf>
    <xf numFmtId="166" fontId="28" fillId="26" borderId="11" xfId="0" applyNumberFormat="1" applyFont="1" applyFill="1" applyBorder="1" applyAlignment="1">
      <alignment horizontal="center" vertical="center" wrapText="1"/>
    </xf>
    <xf numFmtId="0" fontId="33" fillId="2" borderId="42" xfId="0" applyFont="1" applyFill="1" applyBorder="1" applyAlignment="1">
      <alignment horizontal="left" vertical="center" wrapText="1"/>
    </xf>
    <xf numFmtId="166" fontId="39" fillId="8" borderId="9" xfId="0" applyNumberFormat="1" applyFont="1" applyFill="1" applyBorder="1" applyAlignment="1">
      <alignment horizontal="center" vertical="center" wrapText="1"/>
    </xf>
    <xf numFmtId="166" fontId="39" fillId="4" borderId="9" xfId="0" applyNumberFormat="1" applyFont="1" applyFill="1" applyBorder="1" applyAlignment="1">
      <alignment horizontal="center" vertical="center" wrapText="1"/>
    </xf>
    <xf numFmtId="166" fontId="39" fillId="8" borderId="11" xfId="0" applyNumberFormat="1" applyFont="1" applyFill="1" applyBorder="1" applyAlignment="1">
      <alignment horizontal="center" vertical="center" wrapText="1"/>
    </xf>
    <xf numFmtId="166" fontId="39" fillId="8" borderId="33" xfId="0" applyNumberFormat="1" applyFont="1" applyFill="1" applyBorder="1" applyAlignment="1">
      <alignment horizontal="center" vertical="center" wrapText="1"/>
    </xf>
    <xf numFmtId="166" fontId="39" fillId="7" borderId="11" xfId="0" applyNumberFormat="1" applyFont="1" applyFill="1" applyBorder="1" applyAlignment="1">
      <alignment horizontal="center" vertical="center" wrapText="1"/>
    </xf>
    <xf numFmtId="166" fontId="39" fillId="8" borderId="9" xfId="0" applyNumberFormat="1" applyFont="1" applyFill="1" applyBorder="1" applyAlignment="1">
      <alignment horizontal="center" vertical="center"/>
    </xf>
    <xf numFmtId="0" fontId="29" fillId="24" borderId="12" xfId="2" applyFont="1" applyFill="1" applyBorder="1" applyAlignment="1">
      <alignment horizontal="center" vertical="center" wrapText="1"/>
    </xf>
    <xf numFmtId="166" fontId="29" fillId="24" borderId="11" xfId="0" applyNumberFormat="1" applyFont="1" applyFill="1" applyBorder="1" applyAlignment="1">
      <alignment horizontal="center" vertical="center" wrapText="1"/>
    </xf>
    <xf numFmtId="0" fontId="29" fillId="22" borderId="12" xfId="2" applyFont="1" applyFill="1" applyBorder="1" applyAlignment="1">
      <alignment horizontal="center" vertical="center" wrapText="1"/>
    </xf>
    <xf numFmtId="166" fontId="29" fillId="22" borderId="11" xfId="0" applyNumberFormat="1" applyFont="1" applyFill="1" applyBorder="1" applyAlignment="1">
      <alignment horizontal="center" vertical="center" wrapText="1"/>
    </xf>
    <xf numFmtId="0" fontId="28" fillId="24" borderId="43" xfId="2" applyFont="1" applyFill="1" applyBorder="1" applyAlignment="1">
      <alignment horizontal="center" vertical="center" wrapText="1"/>
    </xf>
    <xf numFmtId="166" fontId="29" fillId="24" borderId="38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/>
    </xf>
    <xf numFmtId="0" fontId="40" fillId="18" borderId="16" xfId="0" applyFont="1" applyFill="1" applyBorder="1" applyAlignment="1">
      <alignment wrapText="1"/>
    </xf>
    <xf numFmtId="0" fontId="40" fillId="0" borderId="0" xfId="0" applyFont="1" applyAlignment="1">
      <alignment horizontal="justify" vertical="center"/>
    </xf>
    <xf numFmtId="0" fontId="28" fillId="24" borderId="44" xfId="2" applyFont="1" applyFill="1" applyBorder="1" applyAlignment="1">
      <alignment horizontal="left" vertical="center" wrapText="1"/>
    </xf>
    <xf numFmtId="0" fontId="27" fillId="24" borderId="1" xfId="2" applyFont="1" applyFill="1" applyBorder="1" applyAlignment="1">
      <alignment horizontal="left" vertical="center" wrapText="1"/>
    </xf>
    <xf numFmtId="0" fontId="28" fillId="3" borderId="10" xfId="2" applyFont="1" applyFill="1" applyBorder="1" applyAlignment="1">
      <alignment horizontal="center" vertical="center" wrapText="1"/>
    </xf>
    <xf numFmtId="0" fontId="28" fillId="3" borderId="3" xfId="2" applyFont="1" applyFill="1" applyBorder="1" applyAlignment="1">
      <alignment horizontal="center" vertical="center" wrapText="1"/>
    </xf>
    <xf numFmtId="166" fontId="28" fillId="3" borderId="9" xfId="0" applyNumberFormat="1" applyFont="1" applyFill="1" applyBorder="1" applyAlignment="1">
      <alignment horizontal="center" vertical="center" wrapText="1"/>
    </xf>
    <xf numFmtId="0" fontId="27" fillId="3" borderId="10" xfId="2" applyFont="1" applyFill="1" applyBorder="1" applyAlignment="1">
      <alignment horizontal="center" vertical="center" wrapText="1"/>
    </xf>
    <xf numFmtId="0" fontId="27" fillId="3" borderId="3" xfId="2" applyFont="1" applyFill="1" applyBorder="1" applyAlignment="1">
      <alignment horizontal="center" vertical="center" wrapText="1"/>
    </xf>
    <xf numFmtId="166" fontId="27" fillId="3" borderId="9" xfId="0" applyNumberFormat="1" applyFont="1" applyFill="1" applyBorder="1" applyAlignment="1">
      <alignment horizontal="center" vertical="center" wrapText="1"/>
    </xf>
    <xf numFmtId="0" fontId="27" fillId="24" borderId="2" xfId="2" applyFont="1" applyFill="1" applyBorder="1" applyAlignment="1">
      <alignment horizontal="left" vertical="center" wrapText="1"/>
    </xf>
    <xf numFmtId="0" fontId="27" fillId="24" borderId="4" xfId="2" applyFont="1" applyFill="1" applyBorder="1" applyAlignment="1">
      <alignment horizontal="left" vertical="center" wrapText="1"/>
    </xf>
    <xf numFmtId="0" fontId="27" fillId="22" borderId="2" xfId="2" applyFont="1" applyFill="1" applyBorder="1" applyAlignment="1">
      <alignment horizontal="left" vertical="center" wrapText="1"/>
    </xf>
    <xf numFmtId="0" fontId="27" fillId="22" borderId="4" xfId="2" applyFont="1" applyFill="1" applyBorder="1" applyAlignment="1">
      <alignment horizontal="left" vertical="center" wrapText="1"/>
    </xf>
    <xf numFmtId="0" fontId="29" fillId="24" borderId="14" xfId="2" applyFont="1" applyFill="1" applyBorder="1" applyAlignment="1">
      <alignment horizontal="center" vertical="center" wrapText="1"/>
    </xf>
    <xf numFmtId="0" fontId="29" fillId="24" borderId="13" xfId="2" applyFont="1" applyFill="1" applyBorder="1" applyAlignment="1">
      <alignment horizontal="center" vertical="center" wrapText="1"/>
    </xf>
    <xf numFmtId="166" fontId="29" fillId="24" borderId="19" xfId="0" applyNumberFormat="1" applyFont="1" applyFill="1" applyBorder="1" applyAlignment="1">
      <alignment horizontal="center" vertical="center" wrapText="1"/>
    </xf>
    <xf numFmtId="0" fontId="27" fillId="7" borderId="2" xfId="0" applyFont="1" applyFill="1" applyBorder="1" applyAlignment="1">
      <alignment horizontal="left" vertical="center" wrapText="1"/>
    </xf>
    <xf numFmtId="0" fontId="27" fillId="7" borderId="4" xfId="0" applyFont="1" applyFill="1" applyBorder="1" applyAlignment="1">
      <alignment horizontal="left" vertical="center" wrapText="1"/>
    </xf>
    <xf numFmtId="0" fontId="27" fillId="19" borderId="2" xfId="2" applyFont="1" applyFill="1" applyBorder="1" applyAlignment="1">
      <alignment vertical="center" wrapText="1"/>
    </xf>
    <xf numFmtId="0" fontId="27" fillId="19" borderId="4" xfId="2" applyFont="1" applyFill="1" applyBorder="1" applyAlignment="1">
      <alignment vertical="center" wrapText="1"/>
    </xf>
    <xf numFmtId="0" fontId="28" fillId="9" borderId="2" xfId="2" applyFont="1" applyFill="1" applyBorder="1" applyAlignment="1">
      <alignment horizontal="left" vertical="center" wrapText="1"/>
    </xf>
    <xf numFmtId="0" fontId="28" fillId="9" borderId="4" xfId="2" applyFont="1" applyFill="1" applyBorder="1" applyAlignment="1">
      <alignment horizontal="left" vertical="center" wrapText="1"/>
    </xf>
    <xf numFmtId="0" fontId="28" fillId="9" borderId="2" xfId="2" applyFont="1" applyFill="1" applyBorder="1" applyAlignment="1">
      <alignment horizontal="left" vertical="center"/>
    </xf>
    <xf numFmtId="0" fontId="28" fillId="9" borderId="4" xfId="2" applyFont="1" applyFill="1" applyBorder="1" applyAlignment="1">
      <alignment horizontal="left" vertical="center"/>
    </xf>
    <xf numFmtId="0" fontId="24" fillId="7" borderId="2" xfId="0" applyFont="1" applyFill="1" applyBorder="1" applyAlignment="1">
      <alignment horizontal="left" vertical="center" wrapText="1"/>
    </xf>
    <xf numFmtId="0" fontId="24" fillId="7" borderId="4" xfId="0" applyFont="1" applyFill="1" applyBorder="1" applyAlignment="1">
      <alignment horizontal="left" vertical="center" wrapText="1"/>
    </xf>
    <xf numFmtId="0" fontId="28" fillId="23" borderId="23" xfId="2" applyFont="1" applyFill="1" applyBorder="1" applyAlignment="1">
      <alignment horizontal="center" vertical="center" wrapText="1"/>
    </xf>
    <xf numFmtId="0" fontId="28" fillId="23" borderId="24" xfId="2" applyFont="1" applyFill="1" applyBorder="1" applyAlignment="1">
      <alignment horizontal="center" vertical="center" wrapText="1"/>
    </xf>
    <xf numFmtId="0" fontId="28" fillId="23" borderId="25" xfId="2" applyFont="1" applyFill="1" applyBorder="1" applyAlignment="1">
      <alignment horizontal="center" vertical="center" wrapText="1"/>
    </xf>
    <xf numFmtId="0" fontId="28" fillId="19" borderId="2" xfId="2" applyFont="1" applyFill="1" applyBorder="1" applyAlignment="1">
      <alignment vertical="center" wrapText="1"/>
    </xf>
    <xf numFmtId="0" fontId="28" fillId="19" borderId="4" xfId="2" applyFont="1" applyFill="1" applyBorder="1" applyAlignment="1">
      <alignment vertical="center" wrapText="1"/>
    </xf>
    <xf numFmtId="0" fontId="37" fillId="25" borderId="14" xfId="2" applyFont="1" applyFill="1" applyBorder="1" applyAlignment="1">
      <alignment horizontal="center" vertical="center" wrapText="1"/>
    </xf>
    <xf numFmtId="0" fontId="37" fillId="25" borderId="13" xfId="2" applyFont="1" applyFill="1" applyBorder="1" applyAlignment="1">
      <alignment horizontal="center" vertical="center" wrapText="1"/>
    </xf>
    <xf numFmtId="0" fontId="37" fillId="25" borderId="19" xfId="2" applyFont="1" applyFill="1" applyBorder="1" applyAlignment="1">
      <alignment horizontal="center" vertical="center" wrapText="1"/>
    </xf>
    <xf numFmtId="0" fontId="33" fillId="23" borderId="2" xfId="2" applyFont="1" applyFill="1" applyBorder="1" applyAlignment="1">
      <alignment horizontal="left" vertical="center" wrapText="1"/>
    </xf>
    <xf numFmtId="0" fontId="33" fillId="23" borderId="4" xfId="2" applyFont="1" applyFill="1" applyBorder="1" applyAlignment="1">
      <alignment horizontal="left" vertical="center" wrapText="1"/>
    </xf>
    <xf numFmtId="0" fontId="27" fillId="19" borderId="2" xfId="2" applyFont="1" applyFill="1" applyBorder="1" applyAlignment="1">
      <alignment horizontal="left" vertical="center" wrapText="1"/>
    </xf>
    <xf numFmtId="0" fontId="27" fillId="19" borderId="4" xfId="2" applyFont="1" applyFill="1" applyBorder="1" applyAlignment="1">
      <alignment horizontal="left" vertical="center" wrapText="1"/>
    </xf>
    <xf numFmtId="0" fontId="38" fillId="25" borderId="10" xfId="2" applyFont="1" applyFill="1" applyBorder="1" applyAlignment="1">
      <alignment horizontal="center" vertical="center" wrapText="1"/>
    </xf>
    <xf numFmtId="0" fontId="38" fillId="25" borderId="3" xfId="2" applyFont="1" applyFill="1" applyBorder="1" applyAlignment="1">
      <alignment horizontal="center" vertical="center" wrapText="1"/>
    </xf>
    <xf numFmtId="0" fontId="38" fillId="25" borderId="9" xfId="2" applyFont="1" applyFill="1" applyBorder="1" applyAlignment="1">
      <alignment horizontal="center" vertical="center" wrapText="1"/>
    </xf>
    <xf numFmtId="0" fontId="28" fillId="3" borderId="9" xfId="2" applyFont="1" applyFill="1" applyBorder="1" applyAlignment="1">
      <alignment horizontal="center" vertical="center" wrapText="1"/>
    </xf>
    <xf numFmtId="0" fontId="28" fillId="20" borderId="10" xfId="2" applyFont="1" applyFill="1" applyBorder="1" applyAlignment="1">
      <alignment horizontal="center" vertical="center" wrapText="1"/>
    </xf>
    <xf numFmtId="0" fontId="28" fillId="20" borderId="3" xfId="2" applyFont="1" applyFill="1" applyBorder="1" applyAlignment="1">
      <alignment horizontal="center" vertical="center" wrapText="1"/>
    </xf>
    <xf numFmtId="166" fontId="28" fillId="20" borderId="9" xfId="0" applyNumberFormat="1" applyFont="1" applyFill="1" applyBorder="1" applyAlignment="1">
      <alignment horizontal="center" vertical="center" wrapText="1"/>
    </xf>
    <xf numFmtId="0" fontId="28" fillId="26" borderId="2" xfId="2" applyFont="1" applyFill="1" applyBorder="1" applyAlignment="1">
      <alignment horizontal="left" vertical="center"/>
    </xf>
    <xf numFmtId="0" fontId="28" fillId="26" borderId="4" xfId="2" applyFont="1" applyFill="1" applyBorder="1" applyAlignment="1">
      <alignment horizontal="left" vertical="center"/>
    </xf>
    <xf numFmtId="0" fontId="28" fillId="21" borderId="12" xfId="2" applyFont="1" applyFill="1" applyBorder="1" applyAlignment="1">
      <alignment horizontal="center" vertical="center"/>
    </xf>
    <xf numFmtId="0" fontId="28" fillId="21" borderId="1" xfId="2" applyFont="1" applyFill="1" applyBorder="1" applyAlignment="1">
      <alignment horizontal="center" vertical="center"/>
    </xf>
    <xf numFmtId="0" fontId="28" fillId="21" borderId="2" xfId="2" applyFont="1" applyFill="1" applyBorder="1" applyAlignment="1">
      <alignment horizontal="center" vertical="center"/>
    </xf>
    <xf numFmtId="166" fontId="28" fillId="21" borderId="11" xfId="0" applyNumberFormat="1" applyFont="1" applyFill="1" applyBorder="1" applyAlignment="1">
      <alignment horizontal="center" vertical="center"/>
    </xf>
    <xf numFmtId="0" fontId="28" fillId="23" borderId="35" xfId="2" applyFont="1" applyFill="1" applyBorder="1" applyAlignment="1">
      <alignment horizontal="center" vertical="center" wrapText="1"/>
    </xf>
    <xf numFmtId="0" fontId="28" fillId="23" borderId="27" xfId="2" applyFont="1" applyFill="1" applyBorder="1" applyAlignment="1">
      <alignment horizontal="center" vertical="center" wrapText="1"/>
    </xf>
    <xf numFmtId="0" fontId="28" fillId="23" borderId="15" xfId="2" applyFont="1" applyFill="1" applyBorder="1" applyAlignment="1">
      <alignment horizontal="center" vertical="center" wrapText="1"/>
    </xf>
    <xf numFmtId="0" fontId="28" fillId="23" borderId="34" xfId="2" applyFont="1" applyFill="1" applyBorder="1" applyAlignment="1">
      <alignment horizontal="center" vertical="center" wrapText="1"/>
    </xf>
    <xf numFmtId="0" fontId="28" fillId="23" borderId="30" xfId="2" applyFont="1" applyFill="1" applyBorder="1" applyAlignment="1">
      <alignment horizontal="center" vertical="center" wrapText="1"/>
    </xf>
    <xf numFmtId="0" fontId="28" fillId="3" borderId="27" xfId="2" applyFont="1" applyFill="1" applyBorder="1" applyAlignment="1">
      <alignment horizontal="center" vertical="center" wrapText="1"/>
    </xf>
    <xf numFmtId="0" fontId="28" fillId="3" borderId="26" xfId="2" applyFont="1" applyFill="1" applyBorder="1" applyAlignment="1">
      <alignment horizontal="center" vertical="center" wrapText="1"/>
    </xf>
    <xf numFmtId="166" fontId="28" fillId="3" borderId="28" xfId="0" applyNumberFormat="1" applyFont="1" applyFill="1" applyBorder="1" applyAlignment="1">
      <alignment horizontal="center" vertical="center" wrapText="1"/>
    </xf>
    <xf numFmtId="0" fontId="28" fillId="19" borderId="17" xfId="2" applyFont="1" applyFill="1" applyBorder="1" applyAlignment="1">
      <alignment horizontal="left" vertical="center"/>
    </xf>
    <xf numFmtId="0" fontId="28" fillId="19" borderId="18" xfId="2" applyFont="1" applyFill="1" applyBorder="1" applyAlignment="1">
      <alignment horizontal="left" vertical="center"/>
    </xf>
    <xf numFmtId="0" fontId="28" fillId="9" borderId="2" xfId="2" applyFont="1" applyFill="1" applyBorder="1" applyAlignment="1">
      <alignment vertical="center"/>
    </xf>
    <xf numFmtId="0" fontId="28" fillId="9" borderId="4" xfId="2" applyFont="1" applyFill="1" applyBorder="1" applyAlignment="1">
      <alignment vertical="center"/>
    </xf>
    <xf numFmtId="0" fontId="2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16" borderId="3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7" fillId="16" borderId="2" xfId="0" applyFont="1" applyFill="1" applyBorder="1" applyAlignment="1">
      <alignment horizontal="left" vertical="center"/>
    </xf>
    <xf numFmtId="0" fontId="7" fillId="16" borderId="3" xfId="0" applyFont="1" applyFill="1" applyBorder="1" applyAlignment="1">
      <alignment horizontal="left" vertical="center"/>
    </xf>
    <xf numFmtId="0" fontId="7" fillId="16" borderId="4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7" fillId="16" borderId="3" xfId="0" applyFont="1" applyFill="1" applyBorder="1" applyAlignment="1">
      <alignment horizontal="center" vertical="center"/>
    </xf>
    <xf numFmtId="0" fontId="7" fillId="11" borderId="0" xfId="0" applyFont="1" applyFill="1" applyAlignment="1">
      <alignment horizontal="center" vertical="center"/>
    </xf>
    <xf numFmtId="0" fontId="7" fillId="18" borderId="1" xfId="0" applyFont="1" applyFill="1" applyBorder="1" applyAlignment="1">
      <alignment horizontal="center" vertical="center"/>
    </xf>
  </cellXfs>
  <cellStyles count="4">
    <cellStyle name="Hiperveza" xfId="3" xr:uid="{00000000-0005-0000-0000-000000000000}"/>
    <cellStyle name="Normalno" xfId="0" builtinId="0"/>
    <cellStyle name="Normalno 2" xfId="2" xr:uid="{00000000-0005-0000-0000-000002000000}"/>
    <cellStyle name="Postotak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295456</xdr:colOff>
      <xdr:row>0</xdr:row>
      <xdr:rowOff>0</xdr:rowOff>
    </xdr:from>
    <xdr:ext cx="571499" cy="625928"/>
    <xdr:pic>
      <xdr:nvPicPr>
        <xdr:cNvPr id="2" name="/xl/media/image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681" y="0"/>
          <a:ext cx="571499" cy="625928"/>
        </a:xfrm>
        <a:prstGeom prst="rect">
          <a:avLst/>
        </a:prstGeom>
      </xdr:spPr>
    </xdr:pic>
    <xdr:clientData/>
  </xdr:oneCellAnchor>
  <xdr:twoCellAnchor editAs="oneCell">
    <xdr:from>
      <xdr:col>0</xdr:col>
      <xdr:colOff>28575</xdr:colOff>
      <xdr:row>0</xdr:row>
      <xdr:rowOff>144852</xdr:rowOff>
    </xdr:from>
    <xdr:to>
      <xdr:col>2</xdr:col>
      <xdr:colOff>209550</xdr:colOff>
      <xdr:row>0</xdr:row>
      <xdr:rowOff>607455</xdr:rowOff>
    </xdr:to>
    <xdr:pic>
      <xdr:nvPicPr>
        <xdr:cNvPr id="3" name="/xl/media/image2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</xdr:row>
      <xdr:rowOff>47625</xdr:rowOff>
    </xdr:from>
    <xdr:to>
      <xdr:col>2</xdr:col>
      <xdr:colOff>476250</xdr:colOff>
      <xdr:row>4</xdr:row>
      <xdr:rowOff>121679</xdr:rowOff>
    </xdr:to>
    <xdr:pic>
      <xdr:nvPicPr>
        <xdr:cNvPr id="2" name="/xl/media/image3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71475"/>
          <a:ext cx="3790950" cy="397904"/>
        </a:xfrm>
        <a:prstGeom prst="rect">
          <a:avLst/>
        </a:prstGeom>
      </xdr:spPr>
    </xdr:pic>
    <xdr:clientData/>
  </xdr:twoCellAnchor>
  <xdr:oneCellAnchor>
    <xdr:from>
      <xdr:col>2</xdr:col>
      <xdr:colOff>447675</xdr:colOff>
      <xdr:row>0</xdr:row>
      <xdr:rowOff>57150</xdr:rowOff>
    </xdr:from>
    <xdr:ext cx="628649" cy="688521"/>
    <xdr:pic>
      <xdr:nvPicPr>
        <xdr:cNvPr id="3" name="/xl/media/image4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48100" y="57150"/>
          <a:ext cx="628649" cy="68852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workbookViewId="0">
      <selection activeCell="D10" sqref="D10"/>
    </sheetView>
  </sheetViews>
  <sheetFormatPr defaultRowHeight="12.75" x14ac:dyDescent="0.2"/>
  <cols>
    <col min="1" max="1" width="193.140625" customWidth="1"/>
  </cols>
  <sheetData>
    <row r="1" spans="1:6" ht="22.5" customHeight="1" thickBot="1" x14ac:dyDescent="0.25">
      <c r="A1" s="88" t="s">
        <v>0</v>
      </c>
    </row>
    <row r="2" spans="1:6" ht="19.5" customHeight="1" x14ac:dyDescent="0.2">
      <c r="A2" s="97" t="s">
        <v>212</v>
      </c>
    </row>
    <row r="3" spans="1:6" ht="18" customHeight="1" x14ac:dyDescent="0.2">
      <c r="A3" s="99" t="s">
        <v>1</v>
      </c>
    </row>
    <row r="4" spans="1:6" ht="17.25" customHeight="1" thickBot="1" x14ac:dyDescent="0.25">
      <c r="A4" s="100" t="s">
        <v>213</v>
      </c>
    </row>
    <row r="5" spans="1:6" ht="21.75" customHeight="1" thickBot="1" x14ac:dyDescent="0.25">
      <c r="A5" s="97" t="s">
        <v>2</v>
      </c>
    </row>
    <row r="6" spans="1:6" ht="13.5" hidden="1" thickBot="1" x14ac:dyDescent="0.25">
      <c r="A6" s="86"/>
      <c r="F6" s="98"/>
    </row>
    <row r="7" spans="1:6" ht="23.25" customHeight="1" thickBot="1" x14ac:dyDescent="0.25">
      <c r="A7" s="96" t="s">
        <v>165</v>
      </c>
    </row>
    <row r="8" spans="1:6" ht="18.75" customHeight="1" x14ac:dyDescent="0.2">
      <c r="A8" s="97" t="s">
        <v>166</v>
      </c>
    </row>
    <row r="9" spans="1:6" ht="20.25" customHeight="1" x14ac:dyDescent="0.2">
      <c r="A9" s="99" t="s">
        <v>167</v>
      </c>
    </row>
    <row r="10" spans="1:6" ht="26.25" customHeight="1" thickBot="1" x14ac:dyDescent="0.25">
      <c r="A10" s="100" t="s">
        <v>201</v>
      </c>
    </row>
    <row r="11" spans="1:6" ht="21.75" customHeight="1" thickBot="1" x14ac:dyDescent="0.25">
      <c r="A11" s="96" t="s">
        <v>168</v>
      </c>
    </row>
    <row r="12" spans="1:6" ht="21.75" customHeight="1" x14ac:dyDescent="0.2">
      <c r="A12" s="97" t="s">
        <v>174</v>
      </c>
    </row>
    <row r="13" spans="1:6" x14ac:dyDescent="0.2">
      <c r="A13" s="99" t="s">
        <v>167</v>
      </c>
    </row>
    <row r="14" spans="1:6" ht="25.5" customHeight="1" thickBot="1" x14ac:dyDescent="0.25">
      <c r="A14" s="153" t="s">
        <v>200</v>
      </c>
    </row>
    <row r="15" spans="1:6" ht="25.5" customHeight="1" thickBot="1" x14ac:dyDescent="0.25">
      <c r="A15" s="96" t="s">
        <v>173</v>
      </c>
    </row>
    <row r="16" spans="1:6" ht="24" customHeight="1" x14ac:dyDescent="0.2">
      <c r="A16" s="99" t="s">
        <v>196</v>
      </c>
    </row>
    <row r="17" spans="1:1" ht="45" customHeight="1" x14ac:dyDescent="0.2">
      <c r="A17" s="102" t="s">
        <v>176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9"/>
  <sheetViews>
    <sheetView tabSelected="1" workbookViewId="0">
      <selection activeCell="B9" sqref="B9:C10"/>
    </sheetView>
  </sheetViews>
  <sheetFormatPr defaultColWidth="8.85546875" defaultRowHeight="12.75" x14ac:dyDescent="0.2"/>
  <cols>
    <col min="1" max="1" width="14.7109375" style="26" customWidth="1"/>
    <col min="2" max="3" width="40.85546875" style="26" customWidth="1"/>
    <col min="4" max="4" width="47.5703125" style="26" customWidth="1"/>
    <col min="5" max="6" width="17.85546875" style="26" customWidth="1"/>
    <col min="7" max="7" width="10.140625" style="26" customWidth="1"/>
    <col min="8" max="8" width="7.5703125" style="26" customWidth="1"/>
    <col min="9" max="9" width="20.140625" style="26" customWidth="1"/>
    <col min="10" max="10" width="19.5703125" style="26" customWidth="1"/>
    <col min="11" max="11" width="14.42578125" style="26" customWidth="1"/>
    <col min="12" max="12" width="15" style="26" customWidth="1"/>
    <col min="13" max="13" width="10.85546875" style="26" customWidth="1"/>
    <col min="14" max="14" width="10" style="26" customWidth="1"/>
    <col min="15" max="15" width="18" style="26" customWidth="1"/>
    <col min="16" max="16" width="9.7109375" style="27" customWidth="1"/>
    <col min="17" max="17" width="12.5703125" style="26" customWidth="1"/>
    <col min="18" max="18" width="11" style="26" customWidth="1"/>
    <col min="19" max="19" width="19" style="26" customWidth="1"/>
    <col min="20" max="20" width="8.85546875" style="26"/>
    <col min="21" max="21" width="8.85546875" style="26" hidden="1" customWidth="1"/>
    <col min="22" max="16384" width="8.85546875" style="26"/>
  </cols>
  <sheetData>
    <row r="1" spans="1:19" ht="51.75" customHeight="1" x14ac:dyDescent="0.2">
      <c r="A1" s="84" t="s">
        <v>3</v>
      </c>
      <c r="B1" s="84"/>
      <c r="C1" s="232" t="s">
        <v>175</v>
      </c>
      <c r="D1" s="233"/>
      <c r="E1" s="233"/>
      <c r="F1" s="233"/>
      <c r="G1" s="233"/>
      <c r="H1" s="233"/>
      <c r="I1" s="234"/>
      <c r="J1" s="85"/>
      <c r="P1" s="26"/>
    </row>
    <row r="2" spans="1:19" x14ac:dyDescent="0.2">
      <c r="A2" s="50" t="s">
        <v>4</v>
      </c>
      <c r="B2" s="238"/>
      <c r="C2" s="238"/>
      <c r="D2" s="238"/>
      <c r="E2" s="238"/>
      <c r="F2" s="238"/>
      <c r="G2" s="238"/>
      <c r="H2" s="238"/>
      <c r="I2" s="238"/>
    </row>
    <row r="3" spans="1:19" x14ac:dyDescent="0.2">
      <c r="A3" s="28" t="s">
        <v>5</v>
      </c>
      <c r="B3" s="238"/>
      <c r="C3" s="238"/>
      <c r="D3" s="238"/>
      <c r="E3" s="238"/>
      <c r="F3" s="238"/>
      <c r="G3" s="238"/>
      <c r="H3" s="238"/>
      <c r="I3" s="238"/>
    </row>
    <row r="4" spans="1:19" x14ac:dyDescent="0.2">
      <c r="A4" s="28" t="s">
        <v>6</v>
      </c>
      <c r="B4" s="238"/>
      <c r="C4" s="238"/>
      <c r="D4" s="238"/>
      <c r="E4" s="238"/>
      <c r="F4" s="238"/>
      <c r="G4" s="238"/>
      <c r="H4" s="238"/>
      <c r="I4" s="238"/>
    </row>
    <row r="5" spans="1:19" x14ac:dyDescent="0.2">
      <c r="A5" s="28" t="s">
        <v>7</v>
      </c>
      <c r="B5" s="238"/>
      <c r="C5" s="238"/>
      <c r="D5" s="238"/>
      <c r="E5" s="238"/>
      <c r="F5" s="238"/>
      <c r="G5" s="238"/>
      <c r="H5" s="238"/>
      <c r="I5" s="238"/>
    </row>
    <row r="6" spans="1:19" ht="12" customHeight="1" x14ac:dyDescent="0.2"/>
    <row r="7" spans="1:19" ht="27" customHeight="1" x14ac:dyDescent="0.2">
      <c r="A7" s="239" t="s">
        <v>8</v>
      </c>
      <c r="B7" s="239"/>
      <c r="C7" s="68"/>
      <c r="D7" s="68"/>
      <c r="E7" s="68"/>
      <c r="F7" s="68"/>
      <c r="G7" s="68"/>
      <c r="H7" s="69"/>
      <c r="I7" s="70" t="s">
        <v>9</v>
      </c>
      <c r="J7" s="71"/>
      <c r="K7" s="71"/>
      <c r="L7" s="71"/>
      <c r="M7" s="71"/>
      <c r="N7" s="71"/>
      <c r="O7" s="71"/>
      <c r="P7" s="71"/>
      <c r="Q7" s="71"/>
      <c r="R7" s="71"/>
      <c r="S7" s="72"/>
    </row>
    <row r="8" spans="1:19" s="10" customFormat="1" ht="102" x14ac:dyDescent="0.2">
      <c r="A8" s="59" t="s">
        <v>10</v>
      </c>
      <c r="B8" s="59" t="s">
        <v>11</v>
      </c>
      <c r="C8" s="59" t="s">
        <v>12</v>
      </c>
      <c r="D8" s="59" t="s">
        <v>13</v>
      </c>
      <c r="E8" s="59" t="s">
        <v>14</v>
      </c>
      <c r="F8" s="59" t="s">
        <v>15</v>
      </c>
      <c r="G8" s="59" t="s">
        <v>16</v>
      </c>
      <c r="H8" s="59" t="s">
        <v>17</v>
      </c>
      <c r="I8" s="59" t="s">
        <v>18</v>
      </c>
      <c r="J8" s="101" t="s">
        <v>169</v>
      </c>
      <c r="K8" s="60" t="s">
        <v>19</v>
      </c>
      <c r="L8" s="60" t="s">
        <v>20</v>
      </c>
      <c r="M8" s="60" t="s">
        <v>21</v>
      </c>
      <c r="N8" s="94" t="s">
        <v>22</v>
      </c>
      <c r="O8" s="94" t="s">
        <v>182</v>
      </c>
      <c r="P8" s="95" t="s">
        <v>23</v>
      </c>
      <c r="Q8" s="94" t="s">
        <v>183</v>
      </c>
      <c r="R8" s="94" t="s">
        <v>184</v>
      </c>
      <c r="S8" s="60" t="s">
        <v>24</v>
      </c>
    </row>
    <row r="9" spans="1:19" x14ac:dyDescent="0.2">
      <c r="A9" s="240" t="s">
        <v>25</v>
      </c>
      <c r="B9" s="20"/>
      <c r="C9" s="20"/>
      <c r="D9" s="21"/>
      <c r="E9" s="21"/>
      <c r="F9" s="21"/>
      <c r="G9" s="23"/>
      <c r="H9" s="24"/>
      <c r="I9" s="25"/>
      <c r="J9" s="49"/>
      <c r="K9" s="29">
        <f t="shared" ref="K9:K22" si="0">H9*I9*J9</f>
        <v>0</v>
      </c>
      <c r="L9" s="29">
        <f t="shared" ref="L9:L22" si="1">M9-K9</f>
        <v>0</v>
      </c>
      <c r="M9" s="29">
        <f t="shared" ref="M9:M22" si="2">H9*I9+K9</f>
        <v>0</v>
      </c>
      <c r="N9" s="87">
        <v>1</v>
      </c>
      <c r="O9" s="30">
        <f>M9*N9</f>
        <v>0</v>
      </c>
      <c r="P9" s="31">
        <v>1</v>
      </c>
      <c r="Q9" s="30">
        <f>(O9*P9)</f>
        <v>0</v>
      </c>
      <c r="R9" s="29">
        <f t="shared" ref="R9:R22" si="3">M9-Q9</f>
        <v>0</v>
      </c>
      <c r="S9" s="24"/>
    </row>
    <row r="10" spans="1:19" x14ac:dyDescent="0.2">
      <c r="A10" s="240"/>
      <c r="B10" s="20"/>
      <c r="C10" s="20"/>
      <c r="D10" s="21"/>
      <c r="E10" s="21"/>
      <c r="F10" s="21"/>
      <c r="G10" s="23"/>
      <c r="H10" s="24"/>
      <c r="I10" s="25"/>
      <c r="J10" s="49"/>
      <c r="K10" s="29">
        <f t="shared" si="0"/>
        <v>0</v>
      </c>
      <c r="L10" s="29">
        <f t="shared" si="1"/>
        <v>0</v>
      </c>
      <c r="M10" s="29">
        <f t="shared" si="2"/>
        <v>0</v>
      </c>
      <c r="N10" s="87">
        <v>1</v>
      </c>
      <c r="O10" s="30">
        <f>M10*N10</f>
        <v>0</v>
      </c>
      <c r="P10" s="31">
        <v>1</v>
      </c>
      <c r="Q10" s="30">
        <f t="shared" ref="Q10:Q20" si="4">(O10*P10)</f>
        <v>0</v>
      </c>
      <c r="R10" s="29">
        <f>M10-Q10</f>
        <v>0</v>
      </c>
      <c r="S10" s="24"/>
    </row>
    <row r="11" spans="1:19" x14ac:dyDescent="0.2">
      <c r="A11" s="240"/>
      <c r="B11" s="20"/>
      <c r="C11" s="20"/>
      <c r="D11" s="21"/>
      <c r="E11" s="21"/>
      <c r="F11" s="21"/>
      <c r="G11" s="23"/>
      <c r="H11" s="24"/>
      <c r="I11" s="25"/>
      <c r="J11" s="49"/>
      <c r="K11" s="29">
        <f t="shared" si="0"/>
        <v>0</v>
      </c>
      <c r="L11" s="29">
        <f t="shared" si="1"/>
        <v>0</v>
      </c>
      <c r="M11" s="29">
        <f t="shared" si="2"/>
        <v>0</v>
      </c>
      <c r="N11" s="87">
        <v>1</v>
      </c>
      <c r="O11" s="30">
        <f t="shared" ref="O11:O22" si="5">M11*N11</f>
        <v>0</v>
      </c>
      <c r="P11" s="31">
        <v>1</v>
      </c>
      <c r="Q11" s="30">
        <f t="shared" si="4"/>
        <v>0</v>
      </c>
      <c r="R11" s="29">
        <f t="shared" si="3"/>
        <v>0</v>
      </c>
      <c r="S11" s="24"/>
    </row>
    <row r="12" spans="1:19" x14ac:dyDescent="0.2">
      <c r="A12" s="240"/>
      <c r="B12" s="20"/>
      <c r="C12" s="20"/>
      <c r="D12" s="21"/>
      <c r="E12" s="21"/>
      <c r="F12" s="21"/>
      <c r="G12" s="23"/>
      <c r="H12" s="24"/>
      <c r="I12" s="25"/>
      <c r="J12" s="49"/>
      <c r="K12" s="29">
        <f t="shared" si="0"/>
        <v>0</v>
      </c>
      <c r="L12" s="29">
        <f t="shared" si="1"/>
        <v>0</v>
      </c>
      <c r="M12" s="29">
        <f t="shared" si="2"/>
        <v>0</v>
      </c>
      <c r="N12" s="87">
        <v>1</v>
      </c>
      <c r="O12" s="30">
        <f t="shared" si="5"/>
        <v>0</v>
      </c>
      <c r="P12" s="31">
        <v>1</v>
      </c>
      <c r="Q12" s="30">
        <f t="shared" si="4"/>
        <v>0</v>
      </c>
      <c r="R12" s="29">
        <f t="shared" si="3"/>
        <v>0</v>
      </c>
      <c r="S12" s="24"/>
    </row>
    <row r="13" spans="1:19" x14ac:dyDescent="0.2">
      <c r="A13" s="240"/>
      <c r="B13" s="20"/>
      <c r="C13" s="20"/>
      <c r="D13" s="21"/>
      <c r="E13" s="21"/>
      <c r="F13" s="21"/>
      <c r="G13" s="23"/>
      <c r="H13" s="24"/>
      <c r="I13" s="25"/>
      <c r="J13" s="49"/>
      <c r="K13" s="29">
        <f t="shared" si="0"/>
        <v>0</v>
      </c>
      <c r="L13" s="29">
        <f t="shared" si="1"/>
        <v>0</v>
      </c>
      <c r="M13" s="29">
        <f t="shared" si="2"/>
        <v>0</v>
      </c>
      <c r="N13" s="87">
        <v>1</v>
      </c>
      <c r="O13" s="30">
        <f t="shared" si="5"/>
        <v>0</v>
      </c>
      <c r="P13" s="31">
        <v>1</v>
      </c>
      <c r="Q13" s="30">
        <f t="shared" si="4"/>
        <v>0</v>
      </c>
      <c r="R13" s="29">
        <f t="shared" si="3"/>
        <v>0</v>
      </c>
      <c r="S13" s="24"/>
    </row>
    <row r="14" spans="1:19" x14ac:dyDescent="0.2">
      <c r="A14" s="240"/>
      <c r="B14" s="20"/>
      <c r="C14" s="20"/>
      <c r="D14" s="21"/>
      <c r="E14" s="21"/>
      <c r="F14" s="21"/>
      <c r="G14" s="23"/>
      <c r="H14" s="24"/>
      <c r="I14" s="25"/>
      <c r="J14" s="49"/>
      <c r="K14" s="29">
        <f t="shared" si="0"/>
        <v>0</v>
      </c>
      <c r="L14" s="29">
        <f t="shared" si="1"/>
        <v>0</v>
      </c>
      <c r="M14" s="29">
        <f t="shared" si="2"/>
        <v>0</v>
      </c>
      <c r="N14" s="87">
        <v>1</v>
      </c>
      <c r="O14" s="30">
        <f t="shared" si="5"/>
        <v>0</v>
      </c>
      <c r="P14" s="31">
        <v>1</v>
      </c>
      <c r="Q14" s="30">
        <f t="shared" si="4"/>
        <v>0</v>
      </c>
      <c r="R14" s="29">
        <f t="shared" si="3"/>
        <v>0</v>
      </c>
      <c r="S14" s="24"/>
    </row>
    <row r="15" spans="1:19" x14ac:dyDescent="0.2">
      <c r="A15" s="240"/>
      <c r="B15" s="20"/>
      <c r="C15" s="20"/>
      <c r="D15" s="21"/>
      <c r="E15" s="21"/>
      <c r="F15" s="21"/>
      <c r="G15" s="23"/>
      <c r="H15" s="24"/>
      <c r="I15" s="25"/>
      <c r="J15" s="49"/>
      <c r="K15" s="29">
        <f t="shared" si="0"/>
        <v>0</v>
      </c>
      <c r="L15" s="29">
        <f t="shared" si="1"/>
        <v>0</v>
      </c>
      <c r="M15" s="29">
        <f t="shared" si="2"/>
        <v>0</v>
      </c>
      <c r="N15" s="87">
        <v>1</v>
      </c>
      <c r="O15" s="30">
        <f t="shared" si="5"/>
        <v>0</v>
      </c>
      <c r="P15" s="31">
        <v>1</v>
      </c>
      <c r="Q15" s="30">
        <f t="shared" si="4"/>
        <v>0</v>
      </c>
      <c r="R15" s="29">
        <f t="shared" si="3"/>
        <v>0</v>
      </c>
      <c r="S15" s="24"/>
    </row>
    <row r="16" spans="1:19" x14ac:dyDescent="0.2">
      <c r="A16" s="240"/>
      <c r="B16" s="20"/>
      <c r="C16" s="20"/>
      <c r="D16" s="21"/>
      <c r="E16" s="21"/>
      <c r="F16" s="21"/>
      <c r="G16" s="23"/>
      <c r="H16" s="24"/>
      <c r="I16" s="25"/>
      <c r="J16" s="49"/>
      <c r="K16" s="29">
        <f t="shared" si="0"/>
        <v>0</v>
      </c>
      <c r="L16" s="29">
        <f t="shared" si="1"/>
        <v>0</v>
      </c>
      <c r="M16" s="29">
        <f t="shared" si="2"/>
        <v>0</v>
      </c>
      <c r="N16" s="87">
        <v>1</v>
      </c>
      <c r="O16" s="30">
        <f t="shared" si="5"/>
        <v>0</v>
      </c>
      <c r="P16" s="31">
        <v>1</v>
      </c>
      <c r="Q16" s="30">
        <f t="shared" si="4"/>
        <v>0</v>
      </c>
      <c r="R16" s="29">
        <f t="shared" si="3"/>
        <v>0</v>
      </c>
      <c r="S16" s="24"/>
    </row>
    <row r="17" spans="1:21" x14ac:dyDescent="0.2">
      <c r="A17" s="240"/>
      <c r="B17" s="20"/>
      <c r="C17" s="20"/>
      <c r="D17" s="21"/>
      <c r="E17" s="21"/>
      <c r="F17" s="21"/>
      <c r="G17" s="23"/>
      <c r="H17" s="24"/>
      <c r="I17" s="25"/>
      <c r="J17" s="49"/>
      <c r="K17" s="29">
        <f t="shared" si="0"/>
        <v>0</v>
      </c>
      <c r="L17" s="29">
        <f t="shared" si="1"/>
        <v>0</v>
      </c>
      <c r="M17" s="29">
        <f t="shared" si="2"/>
        <v>0</v>
      </c>
      <c r="N17" s="87">
        <v>1</v>
      </c>
      <c r="O17" s="30">
        <f t="shared" si="5"/>
        <v>0</v>
      </c>
      <c r="P17" s="31">
        <v>1</v>
      </c>
      <c r="Q17" s="30">
        <f t="shared" si="4"/>
        <v>0</v>
      </c>
      <c r="R17" s="29">
        <f t="shared" si="3"/>
        <v>0</v>
      </c>
      <c r="S17" s="24"/>
    </row>
    <row r="18" spans="1:21" x14ac:dyDescent="0.2">
      <c r="A18" s="240"/>
      <c r="B18" s="20"/>
      <c r="C18" s="20"/>
      <c r="D18" s="21"/>
      <c r="E18" s="21"/>
      <c r="F18" s="21"/>
      <c r="G18" s="23"/>
      <c r="H18" s="24"/>
      <c r="I18" s="25"/>
      <c r="J18" s="49"/>
      <c r="K18" s="29">
        <f t="shared" si="0"/>
        <v>0</v>
      </c>
      <c r="L18" s="29">
        <f t="shared" si="1"/>
        <v>0</v>
      </c>
      <c r="M18" s="29">
        <f t="shared" si="2"/>
        <v>0</v>
      </c>
      <c r="N18" s="87">
        <v>1</v>
      </c>
      <c r="O18" s="30">
        <f t="shared" si="5"/>
        <v>0</v>
      </c>
      <c r="P18" s="31">
        <v>1</v>
      </c>
      <c r="Q18" s="30">
        <f t="shared" si="4"/>
        <v>0</v>
      </c>
      <c r="R18" s="29">
        <f t="shared" si="3"/>
        <v>0</v>
      </c>
      <c r="S18" s="24"/>
    </row>
    <row r="19" spans="1:21" x14ac:dyDescent="0.2">
      <c r="A19" s="240"/>
      <c r="B19" s="20"/>
      <c r="C19" s="20"/>
      <c r="D19" s="21"/>
      <c r="E19" s="21"/>
      <c r="F19" s="21"/>
      <c r="G19" s="23"/>
      <c r="H19" s="24"/>
      <c r="I19" s="25"/>
      <c r="J19" s="49"/>
      <c r="K19" s="29">
        <f t="shared" si="0"/>
        <v>0</v>
      </c>
      <c r="L19" s="29">
        <f t="shared" si="1"/>
        <v>0</v>
      </c>
      <c r="M19" s="29">
        <f t="shared" si="2"/>
        <v>0</v>
      </c>
      <c r="N19" s="87">
        <v>1</v>
      </c>
      <c r="O19" s="30">
        <f t="shared" si="5"/>
        <v>0</v>
      </c>
      <c r="P19" s="31">
        <v>1</v>
      </c>
      <c r="Q19" s="30">
        <f t="shared" si="4"/>
        <v>0</v>
      </c>
      <c r="R19" s="29">
        <f t="shared" si="3"/>
        <v>0</v>
      </c>
      <c r="S19" s="24"/>
    </row>
    <row r="20" spans="1:21" x14ac:dyDescent="0.2">
      <c r="A20" s="240"/>
      <c r="B20" s="20"/>
      <c r="C20" s="20"/>
      <c r="D20" s="21"/>
      <c r="E20" s="21"/>
      <c r="F20" s="21"/>
      <c r="G20" s="23"/>
      <c r="H20" s="24"/>
      <c r="I20" s="25"/>
      <c r="J20" s="49"/>
      <c r="K20" s="29">
        <f t="shared" si="0"/>
        <v>0</v>
      </c>
      <c r="L20" s="29">
        <f t="shared" si="1"/>
        <v>0</v>
      </c>
      <c r="M20" s="29">
        <f t="shared" si="2"/>
        <v>0</v>
      </c>
      <c r="N20" s="87">
        <v>1</v>
      </c>
      <c r="O20" s="30">
        <f t="shared" si="5"/>
        <v>0</v>
      </c>
      <c r="P20" s="31">
        <v>1</v>
      </c>
      <c r="Q20" s="30">
        <f t="shared" si="4"/>
        <v>0</v>
      </c>
      <c r="R20" s="29">
        <f t="shared" si="3"/>
        <v>0</v>
      </c>
      <c r="S20" s="24"/>
      <c r="U20" s="26" t="s">
        <v>36</v>
      </c>
    </row>
    <row r="21" spans="1:21" x14ac:dyDescent="0.2">
      <c r="A21" s="240"/>
      <c r="B21" s="20"/>
      <c r="C21" s="20"/>
      <c r="D21" s="21"/>
      <c r="E21" s="21"/>
      <c r="F21" s="21"/>
      <c r="G21" s="23"/>
      <c r="H21" s="24"/>
      <c r="I21" s="25"/>
      <c r="J21" s="49"/>
      <c r="K21" s="29">
        <f t="shared" si="0"/>
        <v>0</v>
      </c>
      <c r="L21" s="29">
        <f t="shared" si="1"/>
        <v>0</v>
      </c>
      <c r="M21" s="29">
        <f t="shared" si="2"/>
        <v>0</v>
      </c>
      <c r="N21" s="87">
        <v>1</v>
      </c>
      <c r="O21" s="30">
        <f t="shared" si="5"/>
        <v>0</v>
      </c>
      <c r="P21" s="31">
        <v>1</v>
      </c>
      <c r="Q21" s="30">
        <f>(O21*P21)</f>
        <v>0</v>
      </c>
      <c r="R21" s="29">
        <f t="shared" si="3"/>
        <v>0</v>
      </c>
      <c r="S21" s="24"/>
      <c r="U21" s="26" t="s">
        <v>37</v>
      </c>
    </row>
    <row r="22" spans="1:21" x14ac:dyDescent="0.2">
      <c r="A22" s="240"/>
      <c r="B22" s="20"/>
      <c r="C22" s="20"/>
      <c r="D22" s="21"/>
      <c r="E22" s="21"/>
      <c r="F22" s="21"/>
      <c r="G22" s="23"/>
      <c r="H22" s="24"/>
      <c r="I22" s="25"/>
      <c r="J22" s="49"/>
      <c r="K22" s="29">
        <f t="shared" si="0"/>
        <v>0</v>
      </c>
      <c r="L22" s="29">
        <f t="shared" si="1"/>
        <v>0</v>
      </c>
      <c r="M22" s="29">
        <f t="shared" si="2"/>
        <v>0</v>
      </c>
      <c r="N22" s="87">
        <v>1</v>
      </c>
      <c r="O22" s="30">
        <f t="shared" si="5"/>
        <v>0</v>
      </c>
      <c r="P22" s="31">
        <v>1</v>
      </c>
      <c r="Q22" s="30">
        <f>(O22*P22)</f>
        <v>0</v>
      </c>
      <c r="R22" s="29">
        <f t="shared" si="3"/>
        <v>0</v>
      </c>
      <c r="S22" s="24"/>
      <c r="U22" s="26" t="s">
        <v>38</v>
      </c>
    </row>
    <row r="23" spans="1:21" ht="27.75" customHeight="1" x14ac:dyDescent="0.2">
      <c r="A23" s="240"/>
      <c r="B23" s="61"/>
      <c r="C23" s="62"/>
      <c r="D23" s="32"/>
      <c r="E23" s="44"/>
      <c r="F23" s="44"/>
      <c r="G23" s="32"/>
      <c r="H23" s="32"/>
      <c r="I23" s="64" t="s">
        <v>39</v>
      </c>
      <c r="J23" s="63"/>
      <c r="K23" s="30">
        <f>SUM(K9:K22)</f>
        <v>0</v>
      </c>
      <c r="L23" s="30">
        <f>SUM(L9:L22)</f>
        <v>0</v>
      </c>
      <c r="M23" s="30">
        <f>SUM(M9:M22)</f>
        <v>0</v>
      </c>
      <c r="N23" s="67"/>
      <c r="O23" s="30">
        <f>SUM(O9:O22)</f>
        <v>0</v>
      </c>
      <c r="P23" s="34"/>
      <c r="Q23" s="30">
        <f>SUM(Q9:Q22)</f>
        <v>0</v>
      </c>
      <c r="R23" s="30">
        <f>SUM(R9:R22)</f>
        <v>0</v>
      </c>
      <c r="S23" s="34"/>
      <c r="U23" s="26" t="s">
        <v>40</v>
      </c>
    </row>
    <row r="24" spans="1:21" x14ac:dyDescent="0.2">
      <c r="A24" s="235" t="s">
        <v>41</v>
      </c>
      <c r="B24" s="20"/>
      <c r="C24" s="20"/>
      <c r="D24" s="22"/>
      <c r="E24" s="21"/>
      <c r="F24" s="21"/>
      <c r="G24" s="23"/>
      <c r="H24" s="24"/>
      <c r="I24" s="25"/>
      <c r="J24" s="49"/>
      <c r="K24" s="29">
        <f t="shared" ref="K24:K33" si="6">H24*I24*J24</f>
        <v>0</v>
      </c>
      <c r="L24" s="29">
        <f t="shared" ref="L24:L33" si="7">M24-K24</f>
        <v>0</v>
      </c>
      <c r="M24" s="29">
        <f t="shared" ref="M24:M33" si="8">H24*I24+K24</f>
        <v>0</v>
      </c>
      <c r="N24" s="87">
        <v>1</v>
      </c>
      <c r="O24" s="30">
        <f>M24*N24</f>
        <v>0</v>
      </c>
      <c r="P24" s="31">
        <v>1</v>
      </c>
      <c r="Q24" s="30">
        <f>(O24*P24)</f>
        <v>0</v>
      </c>
      <c r="R24" s="29">
        <f t="shared" ref="R24:R33" si="9">M24-Q24</f>
        <v>0</v>
      </c>
      <c r="S24" s="24"/>
      <c r="U24" s="26" t="s">
        <v>42</v>
      </c>
    </row>
    <row r="25" spans="1:21" x14ac:dyDescent="0.2">
      <c r="A25" s="236"/>
      <c r="B25" s="20"/>
      <c r="C25" s="20"/>
      <c r="D25" s="21"/>
      <c r="E25" s="21"/>
      <c r="F25" s="21"/>
      <c r="G25" s="23"/>
      <c r="H25" s="24"/>
      <c r="I25" s="25"/>
      <c r="J25" s="49"/>
      <c r="K25" s="29">
        <f t="shared" si="6"/>
        <v>0</v>
      </c>
      <c r="L25" s="29">
        <f t="shared" si="7"/>
        <v>0</v>
      </c>
      <c r="M25" s="29">
        <f t="shared" si="8"/>
        <v>0</v>
      </c>
      <c r="N25" s="87">
        <v>1</v>
      </c>
      <c r="O25" s="30">
        <f t="shared" ref="O25:O33" si="10">M25*N25</f>
        <v>0</v>
      </c>
      <c r="P25" s="31">
        <v>1</v>
      </c>
      <c r="Q25" s="30">
        <f t="shared" ref="Q25:Q31" si="11">(O25*P25)</f>
        <v>0</v>
      </c>
      <c r="R25" s="29">
        <f t="shared" si="9"/>
        <v>0</v>
      </c>
      <c r="S25" s="24"/>
    </row>
    <row r="26" spans="1:21" x14ac:dyDescent="0.2">
      <c r="A26" s="236"/>
      <c r="B26" s="20"/>
      <c r="C26" s="20"/>
      <c r="D26" s="21"/>
      <c r="E26" s="21"/>
      <c r="F26" s="21"/>
      <c r="G26" s="23"/>
      <c r="H26" s="24"/>
      <c r="I26" s="25"/>
      <c r="J26" s="49"/>
      <c r="K26" s="29">
        <f t="shared" si="6"/>
        <v>0</v>
      </c>
      <c r="L26" s="29">
        <f t="shared" si="7"/>
        <v>0</v>
      </c>
      <c r="M26" s="29">
        <f t="shared" si="8"/>
        <v>0</v>
      </c>
      <c r="N26" s="87">
        <v>1</v>
      </c>
      <c r="O26" s="30">
        <f t="shared" si="10"/>
        <v>0</v>
      </c>
      <c r="P26" s="31">
        <v>1</v>
      </c>
      <c r="Q26" s="30">
        <f t="shared" si="11"/>
        <v>0</v>
      </c>
      <c r="R26" s="29">
        <f t="shared" si="9"/>
        <v>0</v>
      </c>
      <c r="S26" s="24"/>
    </row>
    <row r="27" spans="1:21" x14ac:dyDescent="0.2">
      <c r="A27" s="236"/>
      <c r="B27" s="20"/>
      <c r="C27" s="20"/>
      <c r="D27" s="21"/>
      <c r="E27" s="21"/>
      <c r="F27" s="21"/>
      <c r="G27" s="23"/>
      <c r="H27" s="24"/>
      <c r="I27" s="25"/>
      <c r="J27" s="49"/>
      <c r="K27" s="29">
        <f t="shared" si="6"/>
        <v>0</v>
      </c>
      <c r="L27" s="29">
        <f t="shared" si="7"/>
        <v>0</v>
      </c>
      <c r="M27" s="29">
        <f t="shared" si="8"/>
        <v>0</v>
      </c>
      <c r="N27" s="87">
        <v>1</v>
      </c>
      <c r="O27" s="30">
        <f t="shared" si="10"/>
        <v>0</v>
      </c>
      <c r="P27" s="31">
        <v>1</v>
      </c>
      <c r="Q27" s="30">
        <f t="shared" si="11"/>
        <v>0</v>
      </c>
      <c r="R27" s="29">
        <f t="shared" si="9"/>
        <v>0</v>
      </c>
      <c r="S27" s="24"/>
    </row>
    <row r="28" spans="1:21" x14ac:dyDescent="0.2">
      <c r="A28" s="236"/>
      <c r="B28" s="20"/>
      <c r="C28" s="20"/>
      <c r="D28" s="21"/>
      <c r="E28" s="21"/>
      <c r="F28" s="21"/>
      <c r="G28" s="23"/>
      <c r="H28" s="24"/>
      <c r="I28" s="25"/>
      <c r="J28" s="49"/>
      <c r="K28" s="29">
        <f t="shared" si="6"/>
        <v>0</v>
      </c>
      <c r="L28" s="29">
        <f t="shared" si="7"/>
        <v>0</v>
      </c>
      <c r="M28" s="29">
        <f t="shared" si="8"/>
        <v>0</v>
      </c>
      <c r="N28" s="87">
        <v>1</v>
      </c>
      <c r="O28" s="30">
        <f t="shared" si="10"/>
        <v>0</v>
      </c>
      <c r="P28" s="31">
        <v>1</v>
      </c>
      <c r="Q28" s="30">
        <f t="shared" si="11"/>
        <v>0</v>
      </c>
      <c r="R28" s="29">
        <f t="shared" si="9"/>
        <v>0</v>
      </c>
      <c r="S28" s="24"/>
    </row>
    <row r="29" spans="1:21" x14ac:dyDescent="0.2">
      <c r="A29" s="236"/>
      <c r="B29" s="20"/>
      <c r="C29" s="20"/>
      <c r="D29" s="21"/>
      <c r="E29" s="21"/>
      <c r="F29" s="21"/>
      <c r="G29" s="23"/>
      <c r="H29" s="24"/>
      <c r="I29" s="25"/>
      <c r="J29" s="49"/>
      <c r="K29" s="29">
        <f t="shared" si="6"/>
        <v>0</v>
      </c>
      <c r="L29" s="29">
        <f t="shared" si="7"/>
        <v>0</v>
      </c>
      <c r="M29" s="29">
        <f t="shared" si="8"/>
        <v>0</v>
      </c>
      <c r="N29" s="87">
        <v>1</v>
      </c>
      <c r="O29" s="30">
        <f t="shared" si="10"/>
        <v>0</v>
      </c>
      <c r="P29" s="31">
        <v>1</v>
      </c>
      <c r="Q29" s="30">
        <f t="shared" si="11"/>
        <v>0</v>
      </c>
      <c r="R29" s="29">
        <f t="shared" si="9"/>
        <v>0</v>
      </c>
      <c r="S29" s="24"/>
    </row>
    <row r="30" spans="1:21" x14ac:dyDescent="0.2">
      <c r="A30" s="236"/>
      <c r="B30" s="20"/>
      <c r="C30" s="20"/>
      <c r="D30" s="21"/>
      <c r="E30" s="21"/>
      <c r="F30" s="21"/>
      <c r="G30" s="23"/>
      <c r="H30" s="24"/>
      <c r="I30" s="25"/>
      <c r="J30" s="49"/>
      <c r="K30" s="29">
        <f t="shared" si="6"/>
        <v>0</v>
      </c>
      <c r="L30" s="29">
        <f t="shared" si="7"/>
        <v>0</v>
      </c>
      <c r="M30" s="29">
        <f t="shared" si="8"/>
        <v>0</v>
      </c>
      <c r="N30" s="87">
        <v>1</v>
      </c>
      <c r="O30" s="30">
        <f t="shared" si="10"/>
        <v>0</v>
      </c>
      <c r="P30" s="31">
        <v>1</v>
      </c>
      <c r="Q30" s="30">
        <f t="shared" si="11"/>
        <v>0</v>
      </c>
      <c r="R30" s="29">
        <f t="shared" si="9"/>
        <v>0</v>
      </c>
      <c r="S30" s="24"/>
    </row>
    <row r="31" spans="1:21" ht="19.5" customHeight="1" x14ac:dyDescent="0.2">
      <c r="A31" s="236"/>
      <c r="B31" s="20"/>
      <c r="C31" s="20"/>
      <c r="D31" s="21"/>
      <c r="E31" s="21"/>
      <c r="F31" s="21"/>
      <c r="G31" s="23"/>
      <c r="H31" s="24"/>
      <c r="I31" s="25"/>
      <c r="J31" s="49"/>
      <c r="K31" s="29">
        <f t="shared" si="6"/>
        <v>0</v>
      </c>
      <c r="L31" s="29">
        <f t="shared" si="7"/>
        <v>0</v>
      </c>
      <c r="M31" s="29">
        <f t="shared" si="8"/>
        <v>0</v>
      </c>
      <c r="N31" s="87">
        <v>1</v>
      </c>
      <c r="O31" s="30">
        <f t="shared" si="10"/>
        <v>0</v>
      </c>
      <c r="P31" s="31">
        <v>1</v>
      </c>
      <c r="Q31" s="30">
        <f t="shared" si="11"/>
        <v>0</v>
      </c>
      <c r="R31" s="29">
        <f t="shared" si="9"/>
        <v>0</v>
      </c>
      <c r="S31" s="24"/>
    </row>
    <row r="32" spans="1:21" x14ac:dyDescent="0.2">
      <c r="A32" s="236"/>
      <c r="B32" s="20"/>
      <c r="C32" s="20"/>
      <c r="D32" s="21"/>
      <c r="E32" s="21"/>
      <c r="F32" s="21"/>
      <c r="G32" s="23"/>
      <c r="H32" s="24"/>
      <c r="I32" s="25"/>
      <c r="J32" s="49"/>
      <c r="K32" s="29">
        <f t="shared" si="6"/>
        <v>0</v>
      </c>
      <c r="L32" s="29">
        <f t="shared" si="7"/>
        <v>0</v>
      </c>
      <c r="M32" s="29">
        <f t="shared" si="8"/>
        <v>0</v>
      </c>
      <c r="N32" s="87">
        <v>1</v>
      </c>
      <c r="O32" s="30">
        <f t="shared" si="10"/>
        <v>0</v>
      </c>
      <c r="P32" s="31">
        <v>1</v>
      </c>
      <c r="Q32" s="30">
        <f>(O32*P32)</f>
        <v>0</v>
      </c>
      <c r="R32" s="29">
        <f t="shared" si="9"/>
        <v>0</v>
      </c>
      <c r="S32" s="24"/>
    </row>
    <row r="33" spans="1:21" x14ac:dyDescent="0.2">
      <c r="A33" s="236"/>
      <c r="B33" s="20"/>
      <c r="C33" s="20"/>
      <c r="D33" s="21"/>
      <c r="E33" s="21"/>
      <c r="F33" s="21"/>
      <c r="G33" s="23"/>
      <c r="H33" s="24"/>
      <c r="I33" s="25"/>
      <c r="J33" s="49"/>
      <c r="K33" s="29">
        <f t="shared" si="6"/>
        <v>0</v>
      </c>
      <c r="L33" s="29">
        <f t="shared" si="7"/>
        <v>0</v>
      </c>
      <c r="M33" s="29">
        <f t="shared" si="8"/>
        <v>0</v>
      </c>
      <c r="N33" s="87">
        <v>1</v>
      </c>
      <c r="O33" s="30">
        <f t="shared" si="10"/>
        <v>0</v>
      </c>
      <c r="P33" s="31">
        <v>1</v>
      </c>
      <c r="Q33" s="30">
        <f>(O33*P33)</f>
        <v>0</v>
      </c>
      <c r="R33" s="29">
        <f t="shared" si="9"/>
        <v>0</v>
      </c>
      <c r="S33" s="24"/>
    </row>
    <row r="34" spans="1:21" ht="27" customHeight="1" x14ac:dyDescent="0.2">
      <c r="A34" s="237"/>
      <c r="B34" s="61"/>
      <c r="C34" s="62"/>
      <c r="D34" s="32"/>
      <c r="E34" s="44"/>
      <c r="F34" s="44"/>
      <c r="G34" s="32"/>
      <c r="H34" s="32"/>
      <c r="I34" s="64" t="s">
        <v>39</v>
      </c>
      <c r="J34" s="34"/>
      <c r="K34" s="30">
        <f>SUM(K24:K33)</f>
        <v>0</v>
      </c>
      <c r="L34" s="30">
        <f>SUM(L24:L33)</f>
        <v>0</v>
      </c>
      <c r="M34" s="30">
        <f>SUM(M24:M33)</f>
        <v>0</v>
      </c>
      <c r="N34" s="66"/>
      <c r="O34" s="30">
        <f>SUM(O24:O33)</f>
        <v>0</v>
      </c>
      <c r="P34" s="34"/>
      <c r="Q34" s="30">
        <f>SUM(Q24:Q33)</f>
        <v>0</v>
      </c>
      <c r="R34" s="30">
        <f>SUM(R24:R33)</f>
        <v>0</v>
      </c>
      <c r="S34" s="34"/>
    </row>
    <row r="35" spans="1:21" x14ac:dyDescent="0.2">
      <c r="A35" s="235" t="s">
        <v>44</v>
      </c>
      <c r="B35" s="20"/>
      <c r="C35" s="20"/>
      <c r="D35" s="22"/>
      <c r="E35" s="21"/>
      <c r="F35" s="21"/>
      <c r="G35" s="23"/>
      <c r="H35" s="24"/>
      <c r="I35" s="25"/>
      <c r="J35" s="49"/>
      <c r="K35" s="29">
        <f t="shared" ref="K35:K45" si="12">H35*I35*J35</f>
        <v>0</v>
      </c>
      <c r="L35" s="29">
        <f t="shared" ref="L35:L45" si="13">M35-K35</f>
        <v>0</v>
      </c>
      <c r="M35" s="29">
        <f t="shared" ref="M35:M45" si="14">H35*I35+K35</f>
        <v>0</v>
      </c>
      <c r="N35" s="87">
        <v>1</v>
      </c>
      <c r="O35" s="30">
        <f>M35*N35</f>
        <v>0</v>
      </c>
      <c r="P35" s="31">
        <v>1</v>
      </c>
      <c r="Q35" s="30">
        <f>(O35*P35)</f>
        <v>0</v>
      </c>
      <c r="R35" s="29">
        <f t="shared" ref="R35:R45" si="15">M35-Q35</f>
        <v>0</v>
      </c>
      <c r="S35" s="24"/>
      <c r="U35" s="26" t="s">
        <v>42</v>
      </c>
    </row>
    <row r="36" spans="1:21" x14ac:dyDescent="0.2">
      <c r="A36" s="236"/>
      <c r="B36" s="20"/>
      <c r="C36" s="20"/>
      <c r="D36" s="21"/>
      <c r="E36" s="21"/>
      <c r="F36" s="21"/>
      <c r="G36" s="23"/>
      <c r="H36" s="24"/>
      <c r="I36" s="25"/>
      <c r="J36" s="49"/>
      <c r="K36" s="29">
        <f t="shared" si="12"/>
        <v>0</v>
      </c>
      <c r="L36" s="29">
        <f t="shared" si="13"/>
        <v>0</v>
      </c>
      <c r="M36" s="29">
        <f t="shared" si="14"/>
        <v>0</v>
      </c>
      <c r="N36" s="87">
        <v>1</v>
      </c>
      <c r="O36" s="30">
        <f t="shared" ref="O36:O45" si="16">M36*N36</f>
        <v>0</v>
      </c>
      <c r="P36" s="31">
        <v>1</v>
      </c>
      <c r="Q36" s="30">
        <f t="shared" ref="Q36:Q42" si="17">(O36*P36)</f>
        <v>0</v>
      </c>
      <c r="R36" s="29">
        <f t="shared" si="15"/>
        <v>0</v>
      </c>
      <c r="S36" s="24"/>
    </row>
    <row r="37" spans="1:21" x14ac:dyDescent="0.2">
      <c r="A37" s="236"/>
      <c r="B37" s="20"/>
      <c r="C37" s="20"/>
      <c r="D37" s="21"/>
      <c r="E37" s="21"/>
      <c r="F37" s="21"/>
      <c r="G37" s="23"/>
      <c r="H37" s="24"/>
      <c r="I37" s="25"/>
      <c r="J37" s="49"/>
      <c r="K37" s="29">
        <f t="shared" si="12"/>
        <v>0</v>
      </c>
      <c r="L37" s="29">
        <f t="shared" si="13"/>
        <v>0</v>
      </c>
      <c r="M37" s="29">
        <f t="shared" si="14"/>
        <v>0</v>
      </c>
      <c r="N37" s="87">
        <v>1</v>
      </c>
      <c r="O37" s="30">
        <f t="shared" si="16"/>
        <v>0</v>
      </c>
      <c r="P37" s="31">
        <v>1</v>
      </c>
      <c r="Q37" s="30">
        <f t="shared" si="17"/>
        <v>0</v>
      </c>
      <c r="R37" s="29">
        <f t="shared" si="15"/>
        <v>0</v>
      </c>
      <c r="S37" s="24"/>
    </row>
    <row r="38" spans="1:21" x14ac:dyDescent="0.2">
      <c r="A38" s="236"/>
      <c r="B38" s="20"/>
      <c r="C38" s="20"/>
      <c r="D38" s="21"/>
      <c r="E38" s="21"/>
      <c r="F38" s="21"/>
      <c r="G38" s="23"/>
      <c r="H38" s="24"/>
      <c r="I38" s="25"/>
      <c r="J38" s="49"/>
      <c r="K38" s="29">
        <f t="shared" si="12"/>
        <v>0</v>
      </c>
      <c r="L38" s="29">
        <f t="shared" si="13"/>
        <v>0</v>
      </c>
      <c r="M38" s="29">
        <f t="shared" si="14"/>
        <v>0</v>
      </c>
      <c r="N38" s="87">
        <v>1</v>
      </c>
      <c r="O38" s="30">
        <f t="shared" si="16"/>
        <v>0</v>
      </c>
      <c r="P38" s="31">
        <v>1</v>
      </c>
      <c r="Q38" s="30">
        <f t="shared" si="17"/>
        <v>0</v>
      </c>
      <c r="R38" s="29">
        <f t="shared" si="15"/>
        <v>0</v>
      </c>
      <c r="S38" s="24"/>
    </row>
    <row r="39" spans="1:21" x14ac:dyDescent="0.2">
      <c r="A39" s="236"/>
      <c r="B39" s="20"/>
      <c r="C39" s="20"/>
      <c r="D39" s="21"/>
      <c r="E39" s="21"/>
      <c r="F39" s="21"/>
      <c r="G39" s="23"/>
      <c r="H39" s="24"/>
      <c r="I39" s="25"/>
      <c r="J39" s="49"/>
      <c r="K39" s="29">
        <f t="shared" si="12"/>
        <v>0</v>
      </c>
      <c r="L39" s="29">
        <f t="shared" si="13"/>
        <v>0</v>
      </c>
      <c r="M39" s="29">
        <f t="shared" si="14"/>
        <v>0</v>
      </c>
      <c r="N39" s="87">
        <v>1</v>
      </c>
      <c r="O39" s="30">
        <f t="shared" si="16"/>
        <v>0</v>
      </c>
      <c r="P39" s="31">
        <v>1</v>
      </c>
      <c r="Q39" s="30">
        <f t="shared" si="17"/>
        <v>0</v>
      </c>
      <c r="R39" s="29">
        <f t="shared" si="15"/>
        <v>0</v>
      </c>
      <c r="S39" s="24"/>
    </row>
    <row r="40" spans="1:21" x14ac:dyDescent="0.2">
      <c r="A40" s="236"/>
      <c r="B40" s="20"/>
      <c r="C40" s="20"/>
      <c r="D40" s="21"/>
      <c r="E40" s="21"/>
      <c r="F40" s="21"/>
      <c r="G40" s="23"/>
      <c r="H40" s="24"/>
      <c r="I40" s="25"/>
      <c r="J40" s="49"/>
      <c r="K40" s="29">
        <f t="shared" si="12"/>
        <v>0</v>
      </c>
      <c r="L40" s="29">
        <f t="shared" si="13"/>
        <v>0</v>
      </c>
      <c r="M40" s="29">
        <f t="shared" si="14"/>
        <v>0</v>
      </c>
      <c r="N40" s="87">
        <v>1</v>
      </c>
      <c r="O40" s="30">
        <f t="shared" si="16"/>
        <v>0</v>
      </c>
      <c r="P40" s="31">
        <v>1</v>
      </c>
      <c r="Q40" s="30">
        <f t="shared" si="17"/>
        <v>0</v>
      </c>
      <c r="R40" s="29">
        <f t="shared" si="15"/>
        <v>0</v>
      </c>
      <c r="S40" s="24"/>
    </row>
    <row r="41" spans="1:21" x14ac:dyDescent="0.2">
      <c r="A41" s="236"/>
      <c r="B41" s="20"/>
      <c r="C41" s="20"/>
      <c r="D41" s="21"/>
      <c r="E41" s="21"/>
      <c r="F41" s="21"/>
      <c r="G41" s="23"/>
      <c r="H41" s="24"/>
      <c r="I41" s="25"/>
      <c r="J41" s="49"/>
      <c r="K41" s="29">
        <f t="shared" si="12"/>
        <v>0</v>
      </c>
      <c r="L41" s="29">
        <f t="shared" si="13"/>
        <v>0</v>
      </c>
      <c r="M41" s="29">
        <f t="shared" si="14"/>
        <v>0</v>
      </c>
      <c r="N41" s="87">
        <v>1</v>
      </c>
      <c r="O41" s="30">
        <f t="shared" si="16"/>
        <v>0</v>
      </c>
      <c r="P41" s="31">
        <v>1</v>
      </c>
      <c r="Q41" s="30">
        <f t="shared" si="17"/>
        <v>0</v>
      </c>
      <c r="R41" s="29">
        <f t="shared" si="15"/>
        <v>0</v>
      </c>
      <c r="S41" s="24"/>
    </row>
    <row r="42" spans="1:21" x14ac:dyDescent="0.2">
      <c r="A42" s="236"/>
      <c r="B42" s="20"/>
      <c r="C42" s="20"/>
      <c r="D42" s="21"/>
      <c r="E42" s="21"/>
      <c r="F42" s="21"/>
      <c r="G42" s="23"/>
      <c r="H42" s="24"/>
      <c r="I42" s="25"/>
      <c r="J42" s="49"/>
      <c r="K42" s="29">
        <f t="shared" si="12"/>
        <v>0</v>
      </c>
      <c r="L42" s="29">
        <f t="shared" si="13"/>
        <v>0</v>
      </c>
      <c r="M42" s="29">
        <f t="shared" si="14"/>
        <v>0</v>
      </c>
      <c r="N42" s="87">
        <v>1</v>
      </c>
      <c r="O42" s="30">
        <f t="shared" si="16"/>
        <v>0</v>
      </c>
      <c r="P42" s="31">
        <v>1</v>
      </c>
      <c r="Q42" s="30">
        <f t="shared" si="17"/>
        <v>0</v>
      </c>
      <c r="R42" s="29">
        <f t="shared" si="15"/>
        <v>0</v>
      </c>
      <c r="S42" s="24"/>
    </row>
    <row r="43" spans="1:21" x14ac:dyDescent="0.2">
      <c r="A43" s="236"/>
      <c r="B43" s="20"/>
      <c r="C43" s="20"/>
      <c r="D43" s="21"/>
      <c r="E43" s="21"/>
      <c r="F43" s="21"/>
      <c r="G43" s="23"/>
      <c r="H43" s="24"/>
      <c r="I43" s="25"/>
      <c r="J43" s="49"/>
      <c r="K43" s="29">
        <f t="shared" si="12"/>
        <v>0</v>
      </c>
      <c r="L43" s="29">
        <f t="shared" si="13"/>
        <v>0</v>
      </c>
      <c r="M43" s="29">
        <f t="shared" si="14"/>
        <v>0</v>
      </c>
      <c r="N43" s="87">
        <v>1</v>
      </c>
      <c r="O43" s="30">
        <f t="shared" si="16"/>
        <v>0</v>
      </c>
      <c r="P43" s="31">
        <v>1</v>
      </c>
      <c r="Q43" s="30">
        <f>(O43*P43)</f>
        <v>0</v>
      </c>
      <c r="R43" s="29">
        <f t="shared" si="15"/>
        <v>0</v>
      </c>
      <c r="S43" s="24"/>
      <c r="U43" s="26" t="s">
        <v>45</v>
      </c>
    </row>
    <row r="44" spans="1:21" x14ac:dyDescent="0.2">
      <c r="A44" s="236"/>
      <c r="B44" s="20"/>
      <c r="C44" s="20"/>
      <c r="D44" s="21"/>
      <c r="E44" s="21"/>
      <c r="F44" s="21"/>
      <c r="G44" s="23"/>
      <c r="H44" s="24"/>
      <c r="I44" s="25"/>
      <c r="J44" s="49"/>
      <c r="K44" s="29">
        <f t="shared" si="12"/>
        <v>0</v>
      </c>
      <c r="L44" s="29">
        <f t="shared" si="13"/>
        <v>0</v>
      </c>
      <c r="M44" s="29">
        <f t="shared" si="14"/>
        <v>0</v>
      </c>
      <c r="N44" s="87">
        <v>1</v>
      </c>
      <c r="O44" s="30">
        <f t="shared" si="16"/>
        <v>0</v>
      </c>
      <c r="P44" s="31">
        <v>1</v>
      </c>
      <c r="Q44" s="30">
        <f>(O44*P44)</f>
        <v>0</v>
      </c>
      <c r="R44" s="29">
        <f t="shared" si="15"/>
        <v>0</v>
      </c>
      <c r="S44" s="24"/>
    </row>
    <row r="45" spans="1:21" x14ac:dyDescent="0.2">
      <c r="A45" s="236"/>
      <c r="B45" s="20"/>
      <c r="C45" s="20"/>
      <c r="D45" s="21"/>
      <c r="E45" s="21"/>
      <c r="F45" s="21"/>
      <c r="G45" s="23"/>
      <c r="H45" s="24"/>
      <c r="I45" s="25"/>
      <c r="J45" s="49"/>
      <c r="K45" s="29">
        <f t="shared" si="12"/>
        <v>0</v>
      </c>
      <c r="L45" s="29">
        <f t="shared" si="13"/>
        <v>0</v>
      </c>
      <c r="M45" s="29">
        <f t="shared" si="14"/>
        <v>0</v>
      </c>
      <c r="N45" s="87">
        <v>1</v>
      </c>
      <c r="O45" s="30">
        <f t="shared" si="16"/>
        <v>0</v>
      </c>
      <c r="P45" s="31">
        <v>1</v>
      </c>
      <c r="Q45" s="30">
        <f>(O45*P45)</f>
        <v>0</v>
      </c>
      <c r="R45" s="29">
        <f t="shared" si="15"/>
        <v>0</v>
      </c>
      <c r="S45" s="24"/>
    </row>
    <row r="46" spans="1:21" ht="26.25" customHeight="1" x14ac:dyDescent="0.2">
      <c r="A46" s="237"/>
      <c r="B46" s="61"/>
      <c r="C46" s="62"/>
      <c r="D46" s="32"/>
      <c r="E46" s="44"/>
      <c r="F46" s="44"/>
      <c r="G46" s="32"/>
      <c r="H46" s="32"/>
      <c r="I46" s="80" t="s">
        <v>39</v>
      </c>
      <c r="J46" s="34"/>
      <c r="K46" s="30">
        <f>SUM(K35:K45)</f>
        <v>0</v>
      </c>
      <c r="L46" s="30">
        <f>SUM(L35:L45)</f>
        <v>0</v>
      </c>
      <c r="M46" s="30">
        <f>SUM(M35:M45)</f>
        <v>0</v>
      </c>
      <c r="N46" s="66"/>
      <c r="O46" s="30">
        <f>SUM(O35:O45)</f>
        <v>0</v>
      </c>
      <c r="P46" s="34"/>
      <c r="Q46" s="30">
        <f>SUM(Q35:Q45)</f>
        <v>0</v>
      </c>
      <c r="R46" s="30">
        <f>SUM(R35:R45)</f>
        <v>0</v>
      </c>
      <c r="S46" s="34"/>
    </row>
    <row r="47" spans="1:21" ht="38.25" customHeight="1" x14ac:dyDescent="0.2">
      <c r="B47" s="11"/>
      <c r="C47" s="19"/>
      <c r="D47" s="35"/>
      <c r="E47" s="35"/>
      <c r="F47" s="35"/>
      <c r="G47" s="65"/>
      <c r="H47" s="65"/>
      <c r="I47" s="82" t="s">
        <v>46</v>
      </c>
      <c r="J47" s="34"/>
      <c r="K47" s="30">
        <f>K34+K23+K46</f>
        <v>0</v>
      </c>
      <c r="L47" s="30">
        <f>L34+L23+L46</f>
        <v>0</v>
      </c>
      <c r="M47" s="30">
        <f>M34+M23+M46</f>
        <v>0</v>
      </c>
      <c r="N47" s="81"/>
      <c r="O47" s="30">
        <f>O34+O23+O46</f>
        <v>0</v>
      </c>
      <c r="P47" s="34"/>
      <c r="Q47" s="30">
        <f>Q34+Q23+Q46</f>
        <v>0</v>
      </c>
      <c r="R47" s="30">
        <f>R23+R34+R46</f>
        <v>0</v>
      </c>
      <c r="S47" s="34"/>
    </row>
    <row r="48" spans="1:21" x14ac:dyDescent="0.2">
      <c r="B48" s="37"/>
      <c r="C48" s="37"/>
    </row>
    <row r="49" spans="1:17" x14ac:dyDescent="0.2">
      <c r="B49" s="37"/>
      <c r="C49" s="37"/>
    </row>
    <row r="50" spans="1:17" x14ac:dyDescent="0.2">
      <c r="B50" s="37"/>
      <c r="C50" s="37"/>
      <c r="Q50" s="83"/>
    </row>
    <row r="51" spans="1:17" ht="16.5" x14ac:dyDescent="0.2">
      <c r="A51" s="38" t="s">
        <v>47</v>
      </c>
      <c r="B51" s="39"/>
      <c r="C51" s="42"/>
      <c r="D51" s="38" t="s">
        <v>48</v>
      </c>
      <c r="E51" s="40"/>
      <c r="F51" s="41"/>
      <c r="G51" s="41"/>
      <c r="H51" s="41"/>
      <c r="I51" s="41"/>
    </row>
    <row r="52" spans="1:17" ht="16.5" x14ac:dyDescent="0.2">
      <c r="A52" s="41"/>
      <c r="B52" s="42"/>
      <c r="C52" s="42"/>
      <c r="D52" s="41"/>
      <c r="E52" s="41"/>
      <c r="F52" s="41"/>
      <c r="G52" s="41"/>
      <c r="H52" s="41"/>
      <c r="I52" s="41"/>
    </row>
    <row r="53" spans="1:17" ht="16.5" x14ac:dyDescent="0.2">
      <c r="A53" s="41"/>
      <c r="B53" s="42"/>
      <c r="C53" s="42"/>
      <c r="D53" s="41"/>
      <c r="E53" s="41"/>
      <c r="F53" s="41"/>
      <c r="G53" s="41"/>
      <c r="H53" s="41"/>
      <c r="I53" s="41"/>
    </row>
    <row r="54" spans="1:17" ht="16.5" x14ac:dyDescent="0.2">
      <c r="A54" s="41"/>
      <c r="B54" s="42"/>
      <c r="C54" s="42"/>
      <c r="D54" s="38" t="s">
        <v>49</v>
      </c>
      <c r="E54" s="43"/>
      <c r="F54" s="43"/>
      <c r="G54" s="41"/>
      <c r="H54" s="41"/>
      <c r="I54" s="41"/>
    </row>
    <row r="55" spans="1:17" ht="16.5" x14ac:dyDescent="0.2">
      <c r="A55" s="41"/>
      <c r="B55" s="42"/>
      <c r="C55" s="42"/>
      <c r="D55" s="41"/>
      <c r="E55" s="41"/>
      <c r="F55" s="41"/>
      <c r="G55" s="41"/>
      <c r="H55" s="41"/>
      <c r="I55" s="41"/>
    </row>
    <row r="56" spans="1:17" ht="16.5" x14ac:dyDescent="0.2">
      <c r="A56" s="41"/>
      <c r="B56" s="42"/>
      <c r="C56" s="42"/>
      <c r="D56" s="41"/>
      <c r="E56" s="41"/>
      <c r="F56" s="41"/>
      <c r="G56" s="41" t="s">
        <v>50</v>
      </c>
      <c r="H56" s="41"/>
      <c r="I56" s="41"/>
    </row>
    <row r="57" spans="1:17" ht="16.5" x14ac:dyDescent="0.2">
      <c r="A57" s="41"/>
      <c r="B57" s="42"/>
      <c r="C57" s="42"/>
      <c r="D57" s="38" t="s">
        <v>51</v>
      </c>
      <c r="E57" s="43"/>
      <c r="F57" s="43"/>
      <c r="G57" s="41"/>
      <c r="H57" s="41"/>
      <c r="I57" s="41"/>
    </row>
    <row r="58" spans="1:17" ht="16.5" x14ac:dyDescent="0.2">
      <c r="A58" s="41"/>
      <c r="B58" s="41"/>
      <c r="C58" s="41"/>
      <c r="D58" s="41"/>
      <c r="E58" s="41"/>
      <c r="F58" s="41"/>
      <c r="G58" s="41"/>
      <c r="H58" s="41"/>
      <c r="I58" s="41"/>
    </row>
    <row r="59" spans="1:17" ht="16.5" x14ac:dyDescent="0.2">
      <c r="A59" s="41"/>
      <c r="B59" s="41"/>
      <c r="C59" s="41"/>
      <c r="D59" s="41"/>
      <c r="E59" s="41"/>
      <c r="F59" s="41"/>
      <c r="G59" s="41"/>
      <c r="H59" s="41"/>
      <c r="I59" s="41"/>
    </row>
  </sheetData>
  <mergeCells count="9">
    <mergeCell ref="C1:I1"/>
    <mergeCell ref="A35:A46"/>
    <mergeCell ref="A24:A34"/>
    <mergeCell ref="B5:I5"/>
    <mergeCell ref="A7:B7"/>
    <mergeCell ref="B2:I2"/>
    <mergeCell ref="B3:I3"/>
    <mergeCell ref="A9:A23"/>
    <mergeCell ref="B4:I4"/>
  </mergeCells>
  <dataValidations count="1">
    <dataValidation type="list" allowBlank="1" showInputMessage="1" showErrorMessage="1" sqref="B47:C47" xr:uid="{00000000-0002-0000-0100-000000000000}">
      <formula1>strosek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100-000007000000}">
          <x14:formula1>
            <xm:f>RM!$B$67:$B$68</xm:f>
          </x14:formula1>
          <xm:sqref>N9:N22 N24:N33 N35:N45</xm:sqref>
        </x14:dataValidation>
        <x14:dataValidation type="list" xr:uid="{00000000-0002-0000-0100-00000A000000}">
          <x14:formula1>
            <xm:f>RM!$B$1:$B$3</xm:f>
          </x14:formula1>
          <xm:sqref>P9:P22 P35:P45 P24:P33</xm:sqref>
        </x14:dataValidation>
        <x14:dataValidation type="list" xr:uid="{00000000-0002-0000-0100-000001000000}">
          <x14:formula1>
            <xm:f>RM!$B$10:$B$20</xm:f>
          </x14:formula1>
          <xm:sqref>B9:B22 B24:B33 B35:B45</xm:sqref>
        </x14:dataValidation>
        <x14:dataValidation type="list" xr:uid="{00000000-0002-0000-0100-000004000000}">
          <x14:formula1>
            <xm:f>RM!$B$24:$B$35</xm:f>
          </x14:formula1>
          <xm:sqref>C9:C22 C24:C33 C35:C45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U43"/>
  <sheetViews>
    <sheetView workbookViewId="0">
      <selection activeCell="M13" sqref="M13"/>
    </sheetView>
  </sheetViews>
  <sheetFormatPr defaultColWidth="8.85546875" defaultRowHeight="12.75" x14ac:dyDescent="0.2"/>
  <cols>
    <col min="1" max="1" width="17" style="26" customWidth="1"/>
    <col min="2" max="2" width="34" style="26" customWidth="1"/>
    <col min="3" max="3" width="23.28515625" style="26" customWidth="1"/>
    <col min="4" max="4" width="18.7109375" style="26" customWidth="1"/>
    <col min="5" max="5" width="14.140625" style="26" customWidth="1"/>
    <col min="6" max="6" width="12.7109375" style="26" customWidth="1"/>
    <col min="7" max="7" width="8.28515625" style="26" customWidth="1"/>
    <col min="8" max="8" width="13.140625" style="26" customWidth="1"/>
    <col min="9" max="9" width="23.85546875" style="26" customWidth="1"/>
    <col min="10" max="11" width="12.7109375" style="26" customWidth="1"/>
    <col min="12" max="12" width="13.28515625" style="26" customWidth="1"/>
    <col min="13" max="13" width="11.42578125" style="26" customWidth="1"/>
    <col min="14" max="14" width="10" style="26" customWidth="1"/>
    <col min="15" max="15" width="11.140625" style="26" customWidth="1"/>
    <col min="16" max="16" width="11.140625" style="27" customWidth="1"/>
    <col min="17" max="17" width="16.7109375" style="26" customWidth="1"/>
    <col min="18" max="18" width="12.5703125" style="26" customWidth="1"/>
    <col min="19" max="19" width="25.28515625" style="26" customWidth="1"/>
    <col min="20" max="20" width="8.85546875" style="26"/>
    <col min="21" max="21" width="8.85546875" style="26" hidden="1" customWidth="1"/>
    <col min="22" max="16384" width="8.85546875" style="26"/>
  </cols>
  <sheetData>
    <row r="3" spans="1:17" x14ac:dyDescent="0.2">
      <c r="P3" s="26"/>
    </row>
    <row r="4" spans="1:17" ht="12.75" customHeight="1" x14ac:dyDescent="0.2">
      <c r="A4" s="37" t="s">
        <v>202</v>
      </c>
      <c r="D4" s="241" t="s">
        <v>185</v>
      </c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242"/>
      <c r="P4" s="242"/>
      <c r="Q4" s="242"/>
    </row>
    <row r="5" spans="1:17" x14ac:dyDescent="0.2">
      <c r="D5" s="242"/>
      <c r="E5" s="242"/>
      <c r="F5" s="242"/>
      <c r="G5" s="242"/>
      <c r="H5" s="242"/>
      <c r="I5" s="242"/>
      <c r="J5" s="242"/>
      <c r="K5" s="242"/>
      <c r="L5" s="242"/>
      <c r="M5" s="242"/>
      <c r="N5" s="242"/>
      <c r="O5" s="242"/>
      <c r="P5" s="242"/>
      <c r="Q5" s="242"/>
    </row>
    <row r="6" spans="1:17" x14ac:dyDescent="0.2"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</row>
    <row r="7" spans="1:17" x14ac:dyDescent="0.2">
      <c r="A7" s="28" t="s">
        <v>4</v>
      </c>
      <c r="B7" s="250"/>
      <c r="C7" s="250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0"/>
      <c r="O7" s="250"/>
      <c r="P7" s="250"/>
      <c r="Q7" s="250"/>
    </row>
    <row r="8" spans="1:17" x14ac:dyDescent="0.2">
      <c r="A8" s="167" t="s">
        <v>205</v>
      </c>
      <c r="B8" s="16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166"/>
      <c r="P8" s="166"/>
      <c r="Q8" s="166"/>
    </row>
    <row r="9" spans="1:17" x14ac:dyDescent="0.2">
      <c r="A9" s="28" t="s">
        <v>6</v>
      </c>
      <c r="B9" s="251"/>
      <c r="C9" s="251"/>
      <c r="D9" s="251"/>
      <c r="E9" s="251"/>
      <c r="F9" s="251"/>
      <c r="G9" s="251"/>
      <c r="H9" s="251"/>
      <c r="I9" s="251"/>
      <c r="J9" s="251"/>
      <c r="K9" s="251"/>
      <c r="L9" s="251"/>
      <c r="M9" s="251"/>
      <c r="N9" s="251"/>
      <c r="O9" s="251"/>
      <c r="P9" s="251"/>
      <c r="Q9" s="251"/>
    </row>
    <row r="10" spans="1:17" x14ac:dyDescent="0.2">
      <c r="A10" s="28" t="s">
        <v>7</v>
      </c>
      <c r="B10" s="250"/>
      <c r="C10" s="250"/>
      <c r="D10" s="250"/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</row>
    <row r="11" spans="1:17" x14ac:dyDescent="0.2">
      <c r="D11" s="244"/>
      <c r="E11" s="245"/>
      <c r="F11" s="245"/>
      <c r="G11" s="245"/>
      <c r="H11" s="245"/>
      <c r="I11" s="245"/>
      <c r="J11" s="245"/>
      <c r="K11" s="245"/>
      <c r="L11" s="245"/>
      <c r="M11" s="245"/>
      <c r="N11" s="245"/>
      <c r="O11" s="245"/>
      <c r="P11" s="245"/>
      <c r="Q11" s="246"/>
    </row>
    <row r="12" spans="1:17" ht="26.45" customHeight="1" x14ac:dyDescent="0.2">
      <c r="A12" s="252" t="s">
        <v>52</v>
      </c>
      <c r="B12" s="252"/>
      <c r="C12" s="78"/>
      <c r="D12" s="78"/>
      <c r="E12" s="78"/>
      <c r="F12" s="78"/>
      <c r="G12" s="79"/>
      <c r="H12" s="247" t="s">
        <v>53</v>
      </c>
      <c r="I12" s="248"/>
      <c r="J12" s="248"/>
      <c r="K12" s="248"/>
      <c r="L12" s="248"/>
      <c r="M12" s="248"/>
      <c r="N12" s="248"/>
      <c r="O12" s="248"/>
      <c r="P12" s="248"/>
      <c r="Q12" s="249"/>
    </row>
    <row r="13" spans="1:17" s="14" customFormat="1" ht="102" x14ac:dyDescent="0.2">
      <c r="A13" s="73" t="s">
        <v>10</v>
      </c>
      <c r="B13" s="73" t="s">
        <v>54</v>
      </c>
      <c r="C13" s="73" t="s">
        <v>13</v>
      </c>
      <c r="D13" s="73" t="s">
        <v>55</v>
      </c>
      <c r="E13" s="73" t="s">
        <v>56</v>
      </c>
      <c r="F13" s="74" t="s">
        <v>57</v>
      </c>
      <c r="G13" s="74" t="s">
        <v>58</v>
      </c>
      <c r="H13" s="73" t="s">
        <v>59</v>
      </c>
      <c r="I13" s="103" t="s">
        <v>170</v>
      </c>
      <c r="J13" s="75" t="s">
        <v>19</v>
      </c>
      <c r="K13" s="75" t="s">
        <v>20</v>
      </c>
      <c r="L13" s="75" t="s">
        <v>60</v>
      </c>
      <c r="M13" s="75" t="s">
        <v>61</v>
      </c>
      <c r="N13" s="76" t="s">
        <v>62</v>
      </c>
      <c r="O13" s="75" t="s">
        <v>180</v>
      </c>
      <c r="P13" s="75" t="s">
        <v>181</v>
      </c>
      <c r="Q13" s="77" t="s">
        <v>63</v>
      </c>
    </row>
    <row r="14" spans="1:17" ht="18.75" customHeight="1" x14ac:dyDescent="0.2">
      <c r="A14" s="240" t="s">
        <v>25</v>
      </c>
      <c r="B14" s="20"/>
      <c r="C14" s="21"/>
      <c r="D14" s="21"/>
      <c r="E14" s="21"/>
      <c r="F14" s="24"/>
      <c r="G14" s="24"/>
      <c r="H14" s="25"/>
      <c r="I14" s="49"/>
      <c r="J14" s="29">
        <f>G14*H14*I14</f>
        <v>0</v>
      </c>
      <c r="K14" s="29">
        <f>L14-J14</f>
        <v>0</v>
      </c>
      <c r="L14" s="29">
        <f>G14*H14*(1+I14)</f>
        <v>0</v>
      </c>
      <c r="M14" s="29">
        <f>L14</f>
        <v>0</v>
      </c>
      <c r="N14" s="31">
        <v>1</v>
      </c>
      <c r="O14" s="29">
        <f>(M14*N14)</f>
        <v>0</v>
      </c>
      <c r="P14" s="29">
        <f>L14-O14</f>
        <v>0</v>
      </c>
      <c r="Q14" s="24"/>
    </row>
    <row r="15" spans="1:17" x14ac:dyDescent="0.2">
      <c r="A15" s="240"/>
      <c r="B15" s="20"/>
      <c r="C15" s="21"/>
      <c r="D15" s="21"/>
      <c r="E15" s="21"/>
      <c r="F15" s="24"/>
      <c r="G15" s="24"/>
      <c r="H15" s="25"/>
      <c r="I15" s="49"/>
      <c r="J15" s="29">
        <f>G15*H15*I15</f>
        <v>0</v>
      </c>
      <c r="K15" s="29">
        <f>L15-J15</f>
        <v>0</v>
      </c>
      <c r="L15" s="29">
        <f>G15*H15*(1+I15)</f>
        <v>0</v>
      </c>
      <c r="M15" s="29">
        <f>L15</f>
        <v>0</v>
      </c>
      <c r="N15" s="31">
        <v>1</v>
      </c>
      <c r="O15" s="29">
        <f>(M15*N15)</f>
        <v>0</v>
      </c>
      <c r="P15" s="29">
        <f>L15-O15</f>
        <v>0</v>
      </c>
      <c r="Q15" s="24"/>
    </row>
    <row r="16" spans="1:17" x14ac:dyDescent="0.2">
      <c r="A16" s="240"/>
      <c r="B16" s="20"/>
      <c r="C16" s="21"/>
      <c r="D16" s="21"/>
      <c r="E16" s="21"/>
      <c r="F16" s="24"/>
      <c r="G16" s="24"/>
      <c r="H16" s="25"/>
      <c r="I16" s="49"/>
      <c r="J16" s="29">
        <f>G16*H16*I16</f>
        <v>0</v>
      </c>
      <c r="K16" s="29">
        <f>L16-J16</f>
        <v>0</v>
      </c>
      <c r="L16" s="29">
        <f>G16*H16*(1+I16)</f>
        <v>0</v>
      </c>
      <c r="M16" s="29">
        <f>L16</f>
        <v>0</v>
      </c>
      <c r="N16" s="31">
        <v>1</v>
      </c>
      <c r="O16" s="29">
        <f>(M16*N16)</f>
        <v>0</v>
      </c>
      <c r="P16" s="29">
        <f>L16-O16</f>
        <v>0</v>
      </c>
      <c r="Q16" s="24"/>
    </row>
    <row r="17" spans="1:17" x14ac:dyDescent="0.2">
      <c r="A17" s="240"/>
      <c r="B17" s="20"/>
      <c r="C17" s="21"/>
      <c r="D17" s="21"/>
      <c r="E17" s="21"/>
      <c r="F17" s="24"/>
      <c r="G17" s="24"/>
      <c r="H17" s="25"/>
      <c r="I17" s="49"/>
      <c r="J17" s="29">
        <f>G17*H17*I17</f>
        <v>0</v>
      </c>
      <c r="K17" s="29">
        <f>L17-J17</f>
        <v>0</v>
      </c>
      <c r="L17" s="29">
        <f>G17*H17*(1+I17)</f>
        <v>0</v>
      </c>
      <c r="M17" s="29">
        <f>L17</f>
        <v>0</v>
      </c>
      <c r="N17" s="31">
        <v>1</v>
      </c>
      <c r="O17" s="29">
        <f>(M17*N17)</f>
        <v>0</v>
      </c>
      <c r="P17" s="29">
        <f>L17-O17</f>
        <v>0</v>
      </c>
      <c r="Q17" s="24"/>
    </row>
    <row r="18" spans="1:17" x14ac:dyDescent="0.2">
      <c r="A18" s="240"/>
      <c r="B18" s="20"/>
      <c r="C18" s="21"/>
      <c r="D18" s="21"/>
      <c r="E18" s="21"/>
      <c r="F18" s="24"/>
      <c r="G18" s="24"/>
      <c r="H18" s="25"/>
      <c r="I18" s="49"/>
      <c r="J18" s="29">
        <f>G18*H18*I18</f>
        <v>0</v>
      </c>
      <c r="K18" s="29">
        <f>L18-J18</f>
        <v>0</v>
      </c>
      <c r="L18" s="29">
        <f>G18*H18*(1+I18)</f>
        <v>0</v>
      </c>
      <c r="M18" s="29">
        <f>L18</f>
        <v>0</v>
      </c>
      <c r="N18" s="31">
        <v>1</v>
      </c>
      <c r="O18" s="29">
        <f>(M18*N18)</f>
        <v>0</v>
      </c>
      <c r="P18" s="29">
        <f>L18-O18</f>
        <v>0</v>
      </c>
      <c r="Q18" s="24"/>
    </row>
    <row r="19" spans="1:17" x14ac:dyDescent="0.2">
      <c r="A19" s="240"/>
      <c r="B19" s="45"/>
      <c r="C19" s="44"/>
      <c r="D19" s="44"/>
      <c r="E19" s="44"/>
      <c r="F19" s="32"/>
      <c r="G19" s="32"/>
      <c r="H19" s="33" t="s">
        <v>39</v>
      </c>
      <c r="I19" s="34"/>
      <c r="J19" s="30">
        <f>SUM(J14:J18)</f>
        <v>0</v>
      </c>
      <c r="K19" s="30">
        <f>SUM(K14:K18)</f>
        <v>0</v>
      </c>
      <c r="L19" s="30">
        <f>SUM(L14:L18)</f>
        <v>0</v>
      </c>
      <c r="M19" s="30">
        <f t="shared" ref="M19:P19" si="0">SUM(M14:M18)</f>
        <v>0</v>
      </c>
      <c r="N19" s="34"/>
      <c r="O19" s="30">
        <f t="shared" si="0"/>
        <v>0</v>
      </c>
      <c r="P19" s="30">
        <f t="shared" si="0"/>
        <v>0</v>
      </c>
      <c r="Q19" s="34"/>
    </row>
    <row r="20" spans="1:17" x14ac:dyDescent="0.2">
      <c r="A20" s="235" t="s">
        <v>41</v>
      </c>
      <c r="B20" s="20"/>
      <c r="C20" s="21"/>
      <c r="D20" s="21"/>
      <c r="E20" s="21"/>
      <c r="F20" s="24"/>
      <c r="G20" s="24"/>
      <c r="H20" s="25"/>
      <c r="I20" s="49"/>
      <c r="J20" s="29">
        <f>G20*H20*I20</f>
        <v>0</v>
      </c>
      <c r="K20" s="29">
        <f>L20-J20</f>
        <v>0</v>
      </c>
      <c r="L20" s="29">
        <f>G20*H20*(1+I20)</f>
        <v>0</v>
      </c>
      <c r="M20" s="29">
        <f>L20</f>
        <v>0</v>
      </c>
      <c r="N20" s="31">
        <v>1</v>
      </c>
      <c r="O20" s="29">
        <f>(M20*N20)</f>
        <v>0</v>
      </c>
      <c r="P20" s="29">
        <f>L20-O20</f>
        <v>0</v>
      </c>
      <c r="Q20" s="24"/>
    </row>
    <row r="21" spans="1:17" x14ac:dyDescent="0.2">
      <c r="A21" s="236"/>
      <c r="B21" s="20"/>
      <c r="C21" s="21"/>
      <c r="D21" s="21"/>
      <c r="E21" s="21"/>
      <c r="F21" s="24"/>
      <c r="G21" s="24"/>
      <c r="H21" s="25"/>
      <c r="I21" s="49"/>
      <c r="J21" s="29">
        <f>G21*H21*I21</f>
        <v>0</v>
      </c>
      <c r="K21" s="29">
        <f>L21-J21</f>
        <v>0</v>
      </c>
      <c r="L21" s="29">
        <f>G21*H21*(1+I21)</f>
        <v>0</v>
      </c>
      <c r="M21" s="29">
        <f>L21</f>
        <v>0</v>
      </c>
      <c r="N21" s="31">
        <v>1</v>
      </c>
      <c r="O21" s="29">
        <f>(M21*N21)</f>
        <v>0</v>
      </c>
      <c r="P21" s="29">
        <f>L21-O21</f>
        <v>0</v>
      </c>
      <c r="Q21" s="24"/>
    </row>
    <row r="22" spans="1:17" x14ac:dyDescent="0.2">
      <c r="A22" s="236"/>
      <c r="B22" s="20"/>
      <c r="C22" s="21"/>
      <c r="D22" s="21"/>
      <c r="E22" s="21"/>
      <c r="F22" s="24"/>
      <c r="G22" s="24"/>
      <c r="H22" s="25"/>
      <c r="I22" s="49"/>
      <c r="J22" s="29">
        <f>G22*H22*I22</f>
        <v>0</v>
      </c>
      <c r="K22" s="29">
        <f>L22-J22</f>
        <v>0</v>
      </c>
      <c r="L22" s="29">
        <f>G22*H22*(1+I22)</f>
        <v>0</v>
      </c>
      <c r="M22" s="29">
        <f>L22</f>
        <v>0</v>
      </c>
      <c r="N22" s="31">
        <v>1</v>
      </c>
      <c r="O22" s="29">
        <f>(M22*N22)</f>
        <v>0</v>
      </c>
      <c r="P22" s="29">
        <f>L22-O22</f>
        <v>0</v>
      </c>
      <c r="Q22" s="24"/>
    </row>
    <row r="23" spans="1:17" x14ac:dyDescent="0.2">
      <c r="A23" s="236"/>
      <c r="B23" s="20"/>
      <c r="C23" s="21"/>
      <c r="D23" s="21"/>
      <c r="E23" s="21"/>
      <c r="F23" s="24"/>
      <c r="G23" s="24"/>
      <c r="H23" s="25"/>
      <c r="I23" s="49"/>
      <c r="J23" s="29">
        <f>G23*H23*I23</f>
        <v>0</v>
      </c>
      <c r="K23" s="29">
        <f>L23-J23</f>
        <v>0</v>
      </c>
      <c r="L23" s="29">
        <f>G23*H23*(1+I23)</f>
        <v>0</v>
      </c>
      <c r="M23" s="29">
        <f>L23</f>
        <v>0</v>
      </c>
      <c r="N23" s="31">
        <v>1</v>
      </c>
      <c r="O23" s="29">
        <f>(M23*N23)</f>
        <v>0</v>
      </c>
      <c r="P23" s="29">
        <f>L23-O23</f>
        <v>0</v>
      </c>
      <c r="Q23" s="24"/>
    </row>
    <row r="24" spans="1:17" x14ac:dyDescent="0.2">
      <c r="A24" s="236"/>
      <c r="B24" s="20"/>
      <c r="C24" s="21"/>
      <c r="D24" s="21"/>
      <c r="E24" s="21"/>
      <c r="F24" s="24"/>
      <c r="G24" s="24"/>
      <c r="H24" s="25"/>
      <c r="I24" s="49"/>
      <c r="J24" s="29">
        <f>G24*H24*I24</f>
        <v>0</v>
      </c>
      <c r="K24" s="29">
        <f>L24-J24</f>
        <v>0</v>
      </c>
      <c r="L24" s="29">
        <f>G24*H24*(1+I24)</f>
        <v>0</v>
      </c>
      <c r="M24" s="29">
        <f>L24</f>
        <v>0</v>
      </c>
      <c r="N24" s="31">
        <v>1</v>
      </c>
      <c r="O24" s="29">
        <f>(M24*N24)</f>
        <v>0</v>
      </c>
      <c r="P24" s="29">
        <f>L24-O24</f>
        <v>0</v>
      </c>
      <c r="Q24" s="24"/>
    </row>
    <row r="25" spans="1:17" x14ac:dyDescent="0.2">
      <c r="A25" s="237"/>
      <c r="B25" s="45"/>
      <c r="C25" s="44"/>
      <c r="D25" s="44"/>
      <c r="E25" s="44"/>
      <c r="F25" s="32"/>
      <c r="G25" s="32"/>
      <c r="H25" s="33" t="s">
        <v>39</v>
      </c>
      <c r="I25" s="34"/>
      <c r="J25" s="30">
        <f>SUM(J20:J24)</f>
        <v>0</v>
      </c>
      <c r="K25" s="30">
        <f>SUM(K20:K24)</f>
        <v>0</v>
      </c>
      <c r="L25" s="30">
        <f>SUM(L20:L24)</f>
        <v>0</v>
      </c>
      <c r="M25" s="30">
        <f t="shared" ref="M25:P25" si="1">SUM(M20:M24)</f>
        <v>0</v>
      </c>
      <c r="N25" s="34"/>
      <c r="O25" s="30">
        <f t="shared" si="1"/>
        <v>0</v>
      </c>
      <c r="P25" s="30">
        <f t="shared" si="1"/>
        <v>0</v>
      </c>
      <c r="Q25" s="34"/>
    </row>
    <row r="26" spans="1:17" x14ac:dyDescent="0.2">
      <c r="A26" s="235" t="s">
        <v>44</v>
      </c>
      <c r="B26" s="20"/>
      <c r="C26" s="21"/>
      <c r="D26" s="21"/>
      <c r="E26" s="21"/>
      <c r="F26" s="24"/>
      <c r="G26" s="24"/>
      <c r="H26" s="25"/>
      <c r="I26" s="49"/>
      <c r="J26" s="29">
        <f>G26*H26*I26</f>
        <v>0</v>
      </c>
      <c r="K26" s="29">
        <f>L26-J26</f>
        <v>0</v>
      </c>
      <c r="L26" s="29">
        <f>G26*H26*(1+I26)</f>
        <v>0</v>
      </c>
      <c r="M26" s="29">
        <f>L26</f>
        <v>0</v>
      </c>
      <c r="N26" s="31">
        <v>1</v>
      </c>
      <c r="O26" s="29">
        <f>(M26*N26)</f>
        <v>0</v>
      </c>
      <c r="P26" s="29">
        <f>L26-O26</f>
        <v>0</v>
      </c>
      <c r="Q26" s="24"/>
    </row>
    <row r="27" spans="1:17" x14ac:dyDescent="0.2">
      <c r="A27" s="236"/>
      <c r="B27" s="20"/>
      <c r="C27" s="21"/>
      <c r="D27" s="21"/>
      <c r="E27" s="21"/>
      <c r="F27" s="24"/>
      <c r="G27" s="24"/>
      <c r="H27" s="25"/>
      <c r="I27" s="49"/>
      <c r="J27" s="29">
        <f>G27*H27*I27</f>
        <v>0</v>
      </c>
      <c r="K27" s="29">
        <f>L27-J27</f>
        <v>0</v>
      </c>
      <c r="L27" s="29">
        <f>G27*H27*(1+I27)</f>
        <v>0</v>
      </c>
      <c r="M27" s="29">
        <f>L27</f>
        <v>0</v>
      </c>
      <c r="N27" s="31">
        <v>1</v>
      </c>
      <c r="O27" s="29">
        <f>(M27*N27)</f>
        <v>0</v>
      </c>
      <c r="P27" s="29">
        <f>L27-O27</f>
        <v>0</v>
      </c>
      <c r="Q27" s="24"/>
    </row>
    <row r="28" spans="1:17" x14ac:dyDescent="0.2">
      <c r="A28" s="236"/>
      <c r="B28" s="20"/>
      <c r="C28" s="21"/>
      <c r="D28" s="21"/>
      <c r="E28" s="21"/>
      <c r="F28" s="24"/>
      <c r="G28" s="24"/>
      <c r="H28" s="25"/>
      <c r="I28" s="49"/>
      <c r="J28" s="29">
        <f>G28*H28*I28</f>
        <v>0</v>
      </c>
      <c r="K28" s="29">
        <f>L28-J28</f>
        <v>0</v>
      </c>
      <c r="L28" s="29">
        <f>G28*H28*(1+I28)</f>
        <v>0</v>
      </c>
      <c r="M28" s="29">
        <f>L28</f>
        <v>0</v>
      </c>
      <c r="N28" s="31">
        <v>1</v>
      </c>
      <c r="O28" s="29">
        <f>(M28*N28)</f>
        <v>0</v>
      </c>
      <c r="P28" s="29">
        <f>L28-O28</f>
        <v>0</v>
      </c>
      <c r="Q28" s="24"/>
    </row>
    <row r="29" spans="1:17" x14ac:dyDescent="0.2">
      <c r="A29" s="236"/>
      <c r="B29" s="20"/>
      <c r="C29" s="21"/>
      <c r="D29" s="21"/>
      <c r="E29" s="21"/>
      <c r="F29" s="24"/>
      <c r="G29" s="24"/>
      <c r="H29" s="25"/>
      <c r="I29" s="49"/>
      <c r="J29" s="29">
        <f>G29*H29*I29</f>
        <v>0</v>
      </c>
      <c r="K29" s="29">
        <f>L29-J29</f>
        <v>0</v>
      </c>
      <c r="L29" s="29">
        <f>G29*H29*(1+I29)</f>
        <v>0</v>
      </c>
      <c r="M29" s="29">
        <f>L29</f>
        <v>0</v>
      </c>
      <c r="N29" s="31">
        <v>1</v>
      </c>
      <c r="O29" s="29">
        <f>(M29*N29)</f>
        <v>0</v>
      </c>
      <c r="P29" s="29">
        <f>L29-O29</f>
        <v>0</v>
      </c>
      <c r="Q29" s="24"/>
    </row>
    <row r="30" spans="1:17" x14ac:dyDescent="0.2">
      <c r="A30" s="236"/>
      <c r="B30" s="20"/>
      <c r="C30" s="21"/>
      <c r="D30" s="21"/>
      <c r="E30" s="21"/>
      <c r="F30" s="24"/>
      <c r="G30" s="24"/>
      <c r="H30" s="25"/>
      <c r="I30" s="49"/>
      <c r="J30" s="29">
        <f>G30*H30*I30</f>
        <v>0</v>
      </c>
      <c r="K30" s="29">
        <f>L30-J30</f>
        <v>0</v>
      </c>
      <c r="L30" s="29">
        <f>G30*H30*(1+I30)</f>
        <v>0</v>
      </c>
      <c r="M30" s="29">
        <f>L30</f>
        <v>0</v>
      </c>
      <c r="N30" s="31">
        <v>1</v>
      </c>
      <c r="O30" s="29">
        <f>(M30*N30)</f>
        <v>0</v>
      </c>
      <c r="P30" s="29">
        <f>L30-O30</f>
        <v>0</v>
      </c>
      <c r="Q30" s="24"/>
    </row>
    <row r="31" spans="1:17" x14ac:dyDescent="0.2">
      <c r="A31" s="237"/>
      <c r="B31" s="45"/>
      <c r="C31" s="44"/>
      <c r="D31" s="44"/>
      <c r="E31" s="44"/>
      <c r="F31" s="32"/>
      <c r="G31" s="32"/>
      <c r="H31" s="33" t="s">
        <v>39</v>
      </c>
      <c r="I31" s="34"/>
      <c r="J31" s="30">
        <f>SUM(J26:J30)</f>
        <v>0</v>
      </c>
      <c r="K31" s="30">
        <f>SUM(K26:K30)</f>
        <v>0</v>
      </c>
      <c r="L31" s="30">
        <f>SUM(L26:L30)</f>
        <v>0</v>
      </c>
      <c r="M31" s="30">
        <f t="shared" ref="M31" si="2">SUM(M26:M30)</f>
        <v>0</v>
      </c>
      <c r="N31" s="34"/>
      <c r="O31" s="30">
        <f t="shared" ref="O31:P31" si="3">SUM(O26:O30)</f>
        <v>0</v>
      </c>
      <c r="P31" s="30">
        <f t="shared" si="3"/>
        <v>0</v>
      </c>
      <c r="Q31" s="34"/>
    </row>
    <row r="32" spans="1:17" ht="18" customHeight="1" x14ac:dyDescent="0.2">
      <c r="A32" s="11"/>
      <c r="B32" s="11"/>
      <c r="C32" s="35"/>
      <c r="D32" s="35"/>
      <c r="E32" s="35"/>
      <c r="F32" s="35"/>
      <c r="G32" s="35"/>
      <c r="H32" s="36" t="s">
        <v>64</v>
      </c>
      <c r="I32" s="34"/>
      <c r="J32" s="30">
        <f>J25+J19+J31</f>
        <v>0</v>
      </c>
      <c r="K32" s="30">
        <f>K25+K19+K31</f>
        <v>0</v>
      </c>
      <c r="L32" s="30">
        <f>L25+L19+L31</f>
        <v>0</v>
      </c>
      <c r="M32" s="30">
        <f t="shared" ref="M32" si="4">M25+M19+M31</f>
        <v>0</v>
      </c>
      <c r="N32" s="34"/>
      <c r="O32" s="30">
        <f>O25+O19+O31</f>
        <v>0</v>
      </c>
      <c r="P32" s="30">
        <f>P25+P19+P31</f>
        <v>0</v>
      </c>
      <c r="Q32" s="34"/>
    </row>
    <row r="33" spans="1:16" x14ac:dyDescent="0.2">
      <c r="B33" s="37"/>
      <c r="O33" s="27"/>
      <c r="P33" s="26"/>
    </row>
    <row r="34" spans="1:16" x14ac:dyDescent="0.2">
      <c r="B34" s="37"/>
    </row>
    <row r="35" spans="1:16" x14ac:dyDescent="0.2">
      <c r="B35" s="37"/>
    </row>
    <row r="36" spans="1:16" ht="16.5" x14ac:dyDescent="0.2">
      <c r="A36" s="38" t="s">
        <v>47</v>
      </c>
      <c r="B36" s="39"/>
      <c r="C36" s="38" t="s">
        <v>48</v>
      </c>
      <c r="D36" s="40"/>
      <c r="E36" s="41"/>
      <c r="F36" s="41"/>
      <c r="G36" s="41"/>
      <c r="H36" s="41"/>
    </row>
    <row r="37" spans="1:16" ht="16.5" x14ac:dyDescent="0.2">
      <c r="A37" s="41"/>
      <c r="B37" s="42"/>
      <c r="C37" s="41"/>
      <c r="D37" s="41"/>
      <c r="E37" s="41"/>
      <c r="F37" s="41"/>
      <c r="G37" s="41"/>
      <c r="H37" s="41"/>
    </row>
    <row r="38" spans="1:16" ht="16.5" x14ac:dyDescent="0.2">
      <c r="A38" s="41"/>
      <c r="B38" s="42"/>
      <c r="C38" s="41"/>
      <c r="D38" s="41"/>
      <c r="E38" s="41"/>
      <c r="F38" s="41"/>
      <c r="G38" s="41"/>
      <c r="H38" s="41"/>
    </row>
    <row r="39" spans="1:16" ht="16.5" x14ac:dyDescent="0.2">
      <c r="A39" s="41"/>
      <c r="B39" s="42"/>
      <c r="C39" s="38" t="s">
        <v>49</v>
      </c>
      <c r="D39" s="43"/>
      <c r="E39" s="43"/>
      <c r="F39" s="41"/>
      <c r="G39" s="41"/>
      <c r="H39" s="41"/>
    </row>
    <row r="40" spans="1:16" ht="16.5" x14ac:dyDescent="0.2">
      <c r="A40" s="41"/>
      <c r="B40" s="42"/>
      <c r="C40" s="41"/>
      <c r="D40" s="41"/>
      <c r="E40" s="41"/>
      <c r="F40" s="41"/>
      <c r="G40" s="41"/>
      <c r="H40" s="41"/>
    </row>
    <row r="41" spans="1:16" ht="16.5" x14ac:dyDescent="0.2">
      <c r="A41" s="41"/>
      <c r="B41" s="42"/>
      <c r="C41" s="41"/>
      <c r="D41" s="41"/>
      <c r="E41" s="41"/>
      <c r="F41" s="41" t="s">
        <v>65</v>
      </c>
      <c r="G41" s="41" t="s">
        <v>50</v>
      </c>
      <c r="H41" s="41"/>
    </row>
    <row r="42" spans="1:16" ht="16.5" x14ac:dyDescent="0.2">
      <c r="A42" s="41"/>
      <c r="B42" s="42"/>
      <c r="C42" s="38" t="s">
        <v>51</v>
      </c>
      <c r="D42" s="43"/>
      <c r="E42" s="43"/>
      <c r="F42" s="41"/>
      <c r="G42" s="41"/>
      <c r="H42" s="41"/>
    </row>
    <row r="43" spans="1:16" ht="16.5" x14ac:dyDescent="0.2">
      <c r="A43" s="41"/>
      <c r="B43" s="41"/>
      <c r="C43" s="41"/>
      <c r="D43" s="41"/>
      <c r="E43" s="41"/>
      <c r="F43" s="41"/>
      <c r="G43" s="41"/>
      <c r="H43" s="41"/>
    </row>
  </sheetData>
  <mergeCells count="10">
    <mergeCell ref="D4:Q6"/>
    <mergeCell ref="A26:A31"/>
    <mergeCell ref="A14:A19"/>
    <mergeCell ref="A20:A25"/>
    <mergeCell ref="D11:Q11"/>
    <mergeCell ref="H12:Q12"/>
    <mergeCell ref="B7:Q7"/>
    <mergeCell ref="B9:Q9"/>
    <mergeCell ref="B10:Q10"/>
    <mergeCell ref="A12:B12"/>
  </mergeCells>
  <dataValidations count="1">
    <dataValidation type="list" allowBlank="1" showInputMessage="1" showErrorMessage="1" sqref="A32:B32" xr:uid="{00000000-0002-0000-0200-000000000000}">
      <formula1>strosek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xr:uid="{00000000-0002-0000-0200-000001000000}">
          <x14:formula1>
            <xm:f>RM!$B$58:$B$65</xm:f>
          </x14:formula1>
          <xm:sqref>B14:B18 B20:B24 B26:B30</xm:sqref>
        </x14:dataValidation>
        <x14:dataValidation type="list" xr:uid="{00000000-0002-0000-0200-000004000000}">
          <x14:formula1>
            <xm:f>RM!$B$1:$B$3</xm:f>
          </x14:formula1>
          <xm:sqref>N14:N18 N26:N30 N20:N24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13"/>
  <sheetViews>
    <sheetView topLeftCell="A58" workbookViewId="0">
      <selection activeCell="E32" sqref="E32"/>
    </sheetView>
  </sheetViews>
  <sheetFormatPr defaultColWidth="9.140625" defaultRowHeight="15.75" x14ac:dyDescent="0.2"/>
  <cols>
    <col min="1" max="1" width="9.140625" style="5"/>
    <col min="2" max="2" width="6.28515625" style="6" customWidth="1"/>
    <col min="3" max="3" width="100.5703125" style="5" customWidth="1"/>
    <col min="4" max="4" width="17.28515625" style="5" customWidth="1"/>
    <col min="5" max="5" width="14.85546875" style="5" customWidth="1"/>
    <col min="6" max="6" width="12.7109375" style="5" customWidth="1"/>
    <col min="7" max="7" width="15.85546875" style="5" customWidth="1"/>
    <col min="8" max="8" width="10.5703125" style="5" customWidth="1"/>
    <col min="9" max="9" width="10.140625" style="5" customWidth="1"/>
    <col min="10" max="16384" width="9.140625" style="5"/>
  </cols>
  <sheetData>
    <row r="1" spans="1:6" ht="18.75" customHeight="1" x14ac:dyDescent="0.2">
      <c r="A1" s="2" t="s">
        <v>66</v>
      </c>
      <c r="B1" s="3"/>
      <c r="C1" s="4"/>
      <c r="D1" s="4"/>
      <c r="E1" s="4"/>
      <c r="F1" s="4"/>
    </row>
    <row r="2" spans="1:6" ht="18.75" customHeight="1" thickBot="1" x14ac:dyDescent="0.25"/>
    <row r="3" spans="1:6" ht="18.75" customHeight="1" x14ac:dyDescent="0.2">
      <c r="B3" s="200" t="s">
        <v>67</v>
      </c>
      <c r="C3" s="201"/>
      <c r="D3" s="201"/>
      <c r="E3" s="202"/>
    </row>
    <row r="4" spans="1:6" ht="18.75" customHeight="1" x14ac:dyDescent="0.2">
      <c r="B4" s="207" t="s">
        <v>68</v>
      </c>
      <c r="C4" s="208"/>
      <c r="D4" s="208"/>
      <c r="E4" s="209"/>
    </row>
    <row r="5" spans="1:6" ht="13.5" customHeight="1" x14ac:dyDescent="0.2">
      <c r="B5" s="172" t="s">
        <v>69</v>
      </c>
      <c r="C5" s="173"/>
      <c r="D5" s="173"/>
      <c r="E5" s="210"/>
    </row>
    <row r="6" spans="1:6" ht="15.75" customHeight="1" x14ac:dyDescent="0.2">
      <c r="B6" s="195" t="s">
        <v>70</v>
      </c>
      <c r="C6" s="104" t="s">
        <v>71</v>
      </c>
      <c r="D6" s="105"/>
      <c r="E6" s="154">
        <v>10000</v>
      </c>
    </row>
    <row r="7" spans="1:6" ht="17.25" customHeight="1" x14ac:dyDescent="0.2">
      <c r="B7" s="196"/>
      <c r="C7" s="198" t="s">
        <v>72</v>
      </c>
      <c r="D7" s="199"/>
      <c r="E7" s="107">
        <f>SUMIF('Izravni troškovi'!$B$9:$B$45,"A.*",'Izravni troškovi'!$O$9:$O$45)</f>
        <v>0</v>
      </c>
    </row>
    <row r="8" spans="1:6" ht="17.25" customHeight="1" x14ac:dyDescent="0.2">
      <c r="B8" s="196"/>
      <c r="C8" s="108" t="s">
        <v>73</v>
      </c>
      <c r="D8" s="106"/>
      <c r="E8" s="109">
        <f>MIN(E6,SUMIF('Izravni troškovi'!$B$9:$B$45,"A.*",'Izravni troškovi'!$Q$9:$Q$45))</f>
        <v>0</v>
      </c>
    </row>
    <row r="9" spans="1:6" x14ac:dyDescent="0.2">
      <c r="B9" s="197"/>
      <c r="C9" s="144" t="s">
        <v>74</v>
      </c>
      <c r="D9" s="145"/>
      <c r="E9" s="146">
        <f>MAX(0,E7-E8)</f>
        <v>0</v>
      </c>
    </row>
    <row r="10" spans="1:6" ht="14.25" customHeight="1" x14ac:dyDescent="0.2">
      <c r="B10" s="172" t="s">
        <v>75</v>
      </c>
      <c r="C10" s="173"/>
      <c r="D10" s="173"/>
      <c r="E10" s="174"/>
    </row>
    <row r="11" spans="1:6" ht="15" customHeight="1" x14ac:dyDescent="0.2">
      <c r="B11" s="195" t="s">
        <v>76</v>
      </c>
      <c r="C11" s="104" t="s">
        <v>77</v>
      </c>
      <c r="D11" s="105"/>
      <c r="E11" s="154">
        <v>10000</v>
      </c>
    </row>
    <row r="12" spans="1:6" ht="21.75" customHeight="1" x14ac:dyDescent="0.2">
      <c r="B12" s="196"/>
      <c r="C12" s="187" t="s">
        <v>78</v>
      </c>
      <c r="D12" s="188"/>
      <c r="E12" s="107">
        <f>SUMIF('Izravni troškovi'!$B$9:$B$45,"B.*",'Izravni troškovi'!$O$9:$O$45)</f>
        <v>0</v>
      </c>
    </row>
    <row r="13" spans="1:6" ht="21.75" customHeight="1" x14ac:dyDescent="0.2">
      <c r="B13" s="196"/>
      <c r="C13" s="110" t="s">
        <v>73</v>
      </c>
      <c r="D13" s="110"/>
      <c r="E13" s="107">
        <f>MIN(E11,SUMIF('Izravni troškovi'!$B$9:$B$45,"B.*",'Izravni troškovi'!$Q$9:$Q$45))</f>
        <v>0</v>
      </c>
    </row>
    <row r="14" spans="1:6" x14ac:dyDescent="0.2">
      <c r="B14" s="197"/>
      <c r="C14" s="144" t="s">
        <v>79</v>
      </c>
      <c r="D14" s="144"/>
      <c r="E14" s="147">
        <f>MAX(0,E12-E13)</f>
        <v>0</v>
      </c>
    </row>
    <row r="15" spans="1:6" ht="13.5" customHeight="1" x14ac:dyDescent="0.2">
      <c r="B15" s="172" t="s">
        <v>80</v>
      </c>
      <c r="C15" s="173"/>
      <c r="D15" s="173"/>
      <c r="E15" s="174"/>
    </row>
    <row r="16" spans="1:6" ht="17.25" customHeight="1" x14ac:dyDescent="0.2">
      <c r="B16" s="195" t="s">
        <v>81</v>
      </c>
      <c r="C16" s="111" t="s">
        <v>82</v>
      </c>
      <c r="D16" s="112"/>
      <c r="E16" s="155">
        <v>10000</v>
      </c>
    </row>
    <row r="17" spans="2:9" ht="20.25" customHeight="1" x14ac:dyDescent="0.2">
      <c r="B17" s="196"/>
      <c r="C17" s="205" t="s">
        <v>83</v>
      </c>
      <c r="D17" s="206"/>
      <c r="E17" s="107">
        <f>SUMIF('Izravni troškovi'!$B$9:$B$45,"C.*",'Izravni troškovi'!$O$9:$O$45)</f>
        <v>0</v>
      </c>
      <c r="I17" s="7"/>
    </row>
    <row r="18" spans="2:9" ht="20.25" customHeight="1" x14ac:dyDescent="0.2">
      <c r="B18" s="196"/>
      <c r="C18" s="113" t="s">
        <v>73</v>
      </c>
      <c r="D18" s="114"/>
      <c r="E18" s="107">
        <f>MIN(E16,SUMIF('Izravni troškovi'!$B$9:$B$45,"C.*",'Izravni troškovi'!$Q$9:$Q$45))</f>
        <v>0</v>
      </c>
      <c r="I18" s="7"/>
    </row>
    <row r="19" spans="2:9" ht="18.75" customHeight="1" x14ac:dyDescent="0.2">
      <c r="B19" s="197"/>
      <c r="C19" s="203" t="s">
        <v>84</v>
      </c>
      <c r="D19" s="204"/>
      <c r="E19" s="147">
        <f>MAX(0,E17-E18)</f>
        <v>0</v>
      </c>
    </row>
    <row r="20" spans="2:9" ht="15.75" customHeight="1" x14ac:dyDescent="0.2">
      <c r="B20" s="172" t="s">
        <v>85</v>
      </c>
      <c r="C20" s="173"/>
      <c r="D20" s="173"/>
      <c r="E20" s="174"/>
    </row>
    <row r="21" spans="2:9" ht="15" customHeight="1" x14ac:dyDescent="0.2">
      <c r="B21" s="195" t="s">
        <v>86</v>
      </c>
      <c r="C21" s="115" t="s">
        <v>87</v>
      </c>
      <c r="D21" s="116"/>
      <c r="E21" s="156">
        <v>30000</v>
      </c>
    </row>
    <row r="22" spans="2:9" ht="21.75" customHeight="1" x14ac:dyDescent="0.2">
      <c r="B22" s="196"/>
      <c r="C22" s="187" t="s">
        <v>88</v>
      </c>
      <c r="D22" s="188"/>
      <c r="E22" s="107">
        <f>SUMIF('Izravni troškovi'!$B$9:$B$45,"D.*",'Izravni troškovi'!$O$9:$O$45)</f>
        <v>0</v>
      </c>
    </row>
    <row r="23" spans="2:9" ht="21.75" customHeight="1" x14ac:dyDescent="0.2">
      <c r="B23" s="196"/>
      <c r="C23" s="110" t="s">
        <v>73</v>
      </c>
      <c r="D23" s="110"/>
      <c r="E23" s="107">
        <f>MIN(E21,SUMIF('Izravni troškovi'!$B$9:$B$45,"D.*",'Izravni troškovi'!$Q$9:$Q$45))</f>
        <v>0</v>
      </c>
    </row>
    <row r="24" spans="2:9" x14ac:dyDescent="0.2">
      <c r="B24" s="197"/>
      <c r="C24" s="144" t="s">
        <v>89</v>
      </c>
      <c r="D24" s="144"/>
      <c r="E24" s="147">
        <f>MAX(0,E22-E23)</f>
        <v>0</v>
      </c>
    </row>
    <row r="25" spans="2:9" ht="14.25" customHeight="1" x14ac:dyDescent="0.2">
      <c r="B25" s="172" t="s">
        <v>90</v>
      </c>
      <c r="C25" s="173"/>
      <c r="D25" s="173"/>
      <c r="E25" s="174"/>
    </row>
    <row r="26" spans="2:9" ht="14.25" customHeight="1" x14ac:dyDescent="0.2">
      <c r="B26" s="195" t="s">
        <v>91</v>
      </c>
      <c r="C26" s="115" t="s">
        <v>92</v>
      </c>
      <c r="D26" s="116"/>
      <c r="E26" s="154">
        <v>50000</v>
      </c>
    </row>
    <row r="27" spans="2:9" ht="18.75" customHeight="1" x14ac:dyDescent="0.2">
      <c r="B27" s="196"/>
      <c r="C27" s="187" t="s">
        <v>93</v>
      </c>
      <c r="D27" s="188"/>
      <c r="E27" s="107">
        <f>SUMIF('Izravni troškovi'!$B$9:$B$45,"E.*",'Izravni troškovi'!$O$9:$O$45)</f>
        <v>0</v>
      </c>
    </row>
    <row r="28" spans="2:9" ht="18.75" customHeight="1" x14ac:dyDescent="0.2">
      <c r="B28" s="196"/>
      <c r="C28" s="110" t="s">
        <v>73</v>
      </c>
      <c r="D28" s="110"/>
      <c r="E28" s="107">
        <f>MIN(E26,SUMIF('Izravni troškovi'!$B$9:$B$45,"E.*",'Izravni troškovi'!$Q$9:$Q$45))</f>
        <v>0</v>
      </c>
    </row>
    <row r="29" spans="2:9" ht="15.75" customHeight="1" x14ac:dyDescent="0.2">
      <c r="B29" s="197"/>
      <c r="C29" s="144" t="s">
        <v>94</v>
      </c>
      <c r="D29" s="144"/>
      <c r="E29" s="147">
        <f>MAX(0,E27-E28)</f>
        <v>0</v>
      </c>
    </row>
    <row r="30" spans="2:9" x14ac:dyDescent="0.2">
      <c r="B30" s="172" t="s">
        <v>95</v>
      </c>
      <c r="C30" s="173"/>
      <c r="D30" s="173"/>
      <c r="E30" s="174"/>
    </row>
    <row r="31" spans="2:9" x14ac:dyDescent="0.2">
      <c r="B31" s="195" t="s">
        <v>96</v>
      </c>
      <c r="C31" s="104" t="s">
        <v>97</v>
      </c>
      <c r="D31" s="105"/>
      <c r="E31" s="154">
        <v>80000</v>
      </c>
    </row>
    <row r="32" spans="2:9" ht="14.25" customHeight="1" x14ac:dyDescent="0.2">
      <c r="B32" s="196"/>
      <c r="C32" s="198" t="s">
        <v>98</v>
      </c>
      <c r="D32" s="199"/>
      <c r="E32" s="107">
        <f>SUMIF('Izravni troškovi'!$B$9:$B$45,"F.*",'Izravni troškovi'!$O$9:$O$45)</f>
        <v>0</v>
      </c>
    </row>
    <row r="33" spans="2:5" ht="14.25" customHeight="1" x14ac:dyDescent="0.2">
      <c r="B33" s="196"/>
      <c r="C33" s="108" t="s">
        <v>73</v>
      </c>
      <c r="D33" s="106"/>
      <c r="E33" s="107">
        <f>MIN(E31,SUMIF('Izravni troškovi'!$B$9:$B$45,"F.*",'Izravni troškovi'!$Q$9:$Q$45))</f>
        <v>0</v>
      </c>
    </row>
    <row r="34" spans="2:5" ht="17.25" customHeight="1" x14ac:dyDescent="0.2">
      <c r="B34" s="197"/>
      <c r="C34" s="144" t="s">
        <v>99</v>
      </c>
      <c r="D34" s="145"/>
      <c r="E34" s="147">
        <f>MAX(0,E32-E33)</f>
        <v>0</v>
      </c>
    </row>
    <row r="35" spans="2:5" ht="15" customHeight="1" x14ac:dyDescent="0.2">
      <c r="B35" s="175" t="s">
        <v>100</v>
      </c>
      <c r="C35" s="176"/>
      <c r="D35" s="176"/>
      <c r="E35" s="177"/>
    </row>
    <row r="36" spans="2:5" ht="15.75" customHeight="1" x14ac:dyDescent="0.2">
      <c r="B36" s="195" t="s">
        <v>101</v>
      </c>
      <c r="C36" s="104" t="s">
        <v>102</v>
      </c>
      <c r="D36" s="105"/>
      <c r="E36" s="159">
        <v>7000</v>
      </c>
    </row>
    <row r="37" spans="2:5" ht="20.25" customHeight="1" x14ac:dyDescent="0.2">
      <c r="B37" s="196"/>
      <c r="C37" s="198" t="s">
        <v>103</v>
      </c>
      <c r="D37" s="199"/>
      <c r="E37" s="107">
        <f>SUMIF('Izravni troškovi'!$B$9:$B$45,"G.*",'Izravni troškovi'!$O$9:$O$45)</f>
        <v>0</v>
      </c>
    </row>
    <row r="38" spans="2:5" ht="20.25" customHeight="1" x14ac:dyDescent="0.2">
      <c r="B38" s="196"/>
      <c r="C38" s="108" t="s">
        <v>73</v>
      </c>
      <c r="D38" s="106"/>
      <c r="E38" s="107">
        <f>MIN(E36,SUMIF('Izravni troškovi'!$B$9:$B$45,"G.*",'Izravni troškovi'!$Q$9:$Q$45))</f>
        <v>0</v>
      </c>
    </row>
    <row r="39" spans="2:5" ht="16.5" customHeight="1" x14ac:dyDescent="0.2">
      <c r="B39" s="197"/>
      <c r="C39" s="144" t="s">
        <v>104</v>
      </c>
      <c r="D39" s="145"/>
      <c r="E39" s="147">
        <f>MAX(0,E37-E38)</f>
        <v>0</v>
      </c>
    </row>
    <row r="40" spans="2:5" ht="18.75" customHeight="1" thickBot="1" x14ac:dyDescent="0.25">
      <c r="B40" s="225" t="s">
        <v>105</v>
      </c>
      <c r="C40" s="226"/>
      <c r="D40" s="226"/>
      <c r="E40" s="227"/>
    </row>
    <row r="41" spans="2:5" ht="18.75" customHeight="1" x14ac:dyDescent="0.2">
      <c r="B41" s="224" t="s">
        <v>106</v>
      </c>
      <c r="C41" s="117" t="s">
        <v>107</v>
      </c>
      <c r="D41" s="118"/>
      <c r="E41" s="157">
        <v>4000</v>
      </c>
    </row>
    <row r="42" spans="2:5" ht="18.75" customHeight="1" x14ac:dyDescent="0.2">
      <c r="B42" s="196"/>
      <c r="C42" s="198" t="s">
        <v>108</v>
      </c>
      <c r="D42" s="199"/>
      <c r="E42" s="107">
        <f>SUMIF('Izravni troškovi'!$B$9:$B$45,"H.*",'Izravni troškovi'!$O$9:$O$45)</f>
        <v>0</v>
      </c>
    </row>
    <row r="43" spans="2:5" ht="18.75" customHeight="1" x14ac:dyDescent="0.2">
      <c r="B43" s="196"/>
      <c r="C43" s="108" t="s">
        <v>73</v>
      </c>
      <c r="D43" s="106"/>
      <c r="E43" s="107">
        <f>MIN(E41,SUMIF('Izravni troškovi'!$B$9:$B$45,"H.*",'Izravni troškovi'!$Q$9:$Q$45))</f>
        <v>0</v>
      </c>
    </row>
    <row r="44" spans="2:5" ht="18.75" customHeight="1" x14ac:dyDescent="0.2">
      <c r="B44" s="197"/>
      <c r="C44" s="144" t="s">
        <v>189</v>
      </c>
      <c r="D44" s="145"/>
      <c r="E44" s="147">
        <f>MAX(0,E42-E43)</f>
        <v>0</v>
      </c>
    </row>
    <row r="45" spans="2:5" ht="18.75" customHeight="1" thickBot="1" x14ac:dyDescent="0.25">
      <c r="B45" s="172" t="s">
        <v>109</v>
      </c>
      <c r="C45" s="173"/>
      <c r="D45" s="173"/>
      <c r="E45" s="174"/>
    </row>
    <row r="46" spans="2:5" ht="18.75" customHeight="1" x14ac:dyDescent="0.2">
      <c r="B46" s="221" t="s">
        <v>110</v>
      </c>
      <c r="C46" s="104" t="s">
        <v>111</v>
      </c>
      <c r="D46" s="105"/>
      <c r="E46" s="157">
        <v>4000</v>
      </c>
    </row>
    <row r="47" spans="2:5" ht="18.75" customHeight="1" x14ac:dyDescent="0.2">
      <c r="B47" s="222"/>
      <c r="C47" s="198" t="s">
        <v>112</v>
      </c>
      <c r="D47" s="199"/>
      <c r="E47" s="107">
        <f>SUMIF('Izravni troškovi'!$B$9:$B$45,"I.*",'Izravni troškovi'!$O$9:$O$45)</f>
        <v>0</v>
      </c>
    </row>
    <row r="48" spans="2:5" ht="18.75" customHeight="1" x14ac:dyDescent="0.2">
      <c r="B48" s="222"/>
      <c r="C48" s="108" t="s">
        <v>73</v>
      </c>
      <c r="D48" s="106"/>
      <c r="E48" s="109">
        <f>MIN(E46,SUMIF('Izravni troškovi'!$B$9:$B$45,"I.*",'Izravni troškovi'!$Q$9:$Q$45))</f>
        <v>0</v>
      </c>
    </row>
    <row r="49" spans="2:5" ht="18.75" customHeight="1" x14ac:dyDescent="0.2">
      <c r="B49" s="223"/>
      <c r="C49" s="144" t="s">
        <v>197</v>
      </c>
      <c r="D49" s="145"/>
      <c r="E49" s="146">
        <f>MAX(0,E47-E48)</f>
        <v>0</v>
      </c>
    </row>
    <row r="50" spans="2:5" ht="18.75" customHeight="1" x14ac:dyDescent="0.2">
      <c r="B50" s="172" t="s">
        <v>187</v>
      </c>
      <c r="C50" s="173"/>
      <c r="D50" s="173"/>
      <c r="E50" s="174"/>
    </row>
    <row r="51" spans="2:5" ht="18.75" customHeight="1" x14ac:dyDescent="0.2">
      <c r="B51" s="195" t="s">
        <v>113</v>
      </c>
      <c r="C51" s="104" t="s">
        <v>114</v>
      </c>
      <c r="D51" s="105"/>
      <c r="E51" s="156">
        <v>5000</v>
      </c>
    </row>
    <row r="52" spans="2:5" ht="18.75" customHeight="1" x14ac:dyDescent="0.2">
      <c r="B52" s="196"/>
      <c r="C52" s="198" t="s">
        <v>198</v>
      </c>
      <c r="D52" s="199"/>
      <c r="E52" s="107">
        <f>SUMIF('Izravni troškovi'!$B$9:$B$45,"J.*",'Izravni troškovi'!$O$9:$O$45)</f>
        <v>0</v>
      </c>
    </row>
    <row r="53" spans="2:5" ht="18.75" customHeight="1" x14ac:dyDescent="0.2">
      <c r="B53" s="196"/>
      <c r="C53" s="108" t="s">
        <v>73</v>
      </c>
      <c r="D53" s="106"/>
      <c r="E53" s="107">
        <f>MIN(E51,SUMIF('Izravni troškovi'!$B$9:$B$45,"J.*",'Izravni troškovi'!$Q$9:$Q$45))</f>
        <v>0</v>
      </c>
    </row>
    <row r="54" spans="2:5" ht="18.75" customHeight="1" x14ac:dyDescent="0.2">
      <c r="B54" s="197"/>
      <c r="C54" s="144" t="s">
        <v>115</v>
      </c>
      <c r="D54" s="145"/>
      <c r="E54" s="147">
        <f>MAX(0,E52-E53)</f>
        <v>0</v>
      </c>
    </row>
    <row r="55" spans="2:5" ht="18.75" customHeight="1" x14ac:dyDescent="0.2">
      <c r="B55" s="172" t="s">
        <v>116</v>
      </c>
      <c r="C55" s="173"/>
      <c r="D55" s="173"/>
      <c r="E55" s="174"/>
    </row>
    <row r="56" spans="2:5" ht="18.75" customHeight="1" x14ac:dyDescent="0.2">
      <c r="B56" s="195" t="s">
        <v>117</v>
      </c>
      <c r="C56" s="104" t="s">
        <v>118</v>
      </c>
      <c r="D56" s="105"/>
      <c r="E56" s="156">
        <v>2000</v>
      </c>
    </row>
    <row r="57" spans="2:5" ht="18.75" customHeight="1" x14ac:dyDescent="0.2">
      <c r="B57" s="196"/>
      <c r="C57" s="198" t="s">
        <v>119</v>
      </c>
      <c r="D57" s="199"/>
      <c r="E57" s="107">
        <f>SUMIF('Izravni troškovi'!$B$9:$B$45,"K.*",'Izravni troškovi'!$O$9:$O$45)</f>
        <v>0</v>
      </c>
    </row>
    <row r="58" spans="2:5" ht="18.75" customHeight="1" x14ac:dyDescent="0.2">
      <c r="B58" s="196"/>
      <c r="C58" s="119" t="s">
        <v>73</v>
      </c>
      <c r="D58" s="120"/>
      <c r="E58" s="121">
        <f>MIN(E56,SUMIF('Izravni troškovi'!$B$9:$B$45,"K.*",'Izravni troškovi'!$Q$9:$Q$45))</f>
        <v>0</v>
      </c>
    </row>
    <row r="59" spans="2:5" ht="18.75" customHeight="1" thickBot="1" x14ac:dyDescent="0.25">
      <c r="B59" s="220"/>
      <c r="C59" s="148" t="s">
        <v>199</v>
      </c>
      <c r="D59" s="149"/>
      <c r="E59" s="150">
        <f>MAX(0,E57-E58)</f>
        <v>0</v>
      </c>
    </row>
    <row r="60" spans="2:5" ht="36.75" customHeight="1" x14ac:dyDescent="0.2">
      <c r="B60" s="122" t="s">
        <v>152</v>
      </c>
      <c r="C60" s="228" t="s">
        <v>188</v>
      </c>
      <c r="D60" s="229"/>
      <c r="E60" s="123">
        <f>E8+E13+E18+E23+E28+E38+E43+E48+E53+E58+E33</f>
        <v>0</v>
      </c>
    </row>
    <row r="61" spans="2:5" ht="36.75" customHeight="1" x14ac:dyDescent="0.2">
      <c r="B61" s="122" t="s">
        <v>153</v>
      </c>
      <c r="C61" s="142" t="s">
        <v>177</v>
      </c>
      <c r="D61" s="143"/>
      <c r="E61" s="123">
        <f>E9+E14+E19+E24+E29+E34+E39+E44+E49+E54+E59</f>
        <v>0</v>
      </c>
    </row>
    <row r="62" spans="2:5" ht="24" customHeight="1" x14ac:dyDescent="0.2">
      <c r="B62" s="211" t="s">
        <v>179</v>
      </c>
      <c r="C62" s="212" t="s">
        <v>179</v>
      </c>
      <c r="D62" s="212"/>
      <c r="E62" s="213"/>
    </row>
    <row r="63" spans="2:5" ht="30" customHeight="1" x14ac:dyDescent="0.2">
      <c r="B63" s="124" t="s">
        <v>203</v>
      </c>
      <c r="C63" s="191" t="s">
        <v>171</v>
      </c>
      <c r="D63" s="192"/>
      <c r="E63" s="125">
        <f>E60*12%</f>
        <v>0</v>
      </c>
    </row>
    <row r="64" spans="2:5" ht="34.5" customHeight="1" x14ac:dyDescent="0.2">
      <c r="B64" s="124" t="s">
        <v>154</v>
      </c>
      <c r="C64" s="230" t="s">
        <v>204</v>
      </c>
      <c r="D64" s="231"/>
      <c r="E64" s="125">
        <f>'Opci troskovi'!O32</f>
        <v>0</v>
      </c>
    </row>
    <row r="65" spans="2:12" ht="30" customHeight="1" x14ac:dyDescent="0.2">
      <c r="B65" s="124" t="s">
        <v>155</v>
      </c>
      <c r="C65" s="189" t="s">
        <v>164</v>
      </c>
      <c r="D65" s="190"/>
      <c r="E65" s="125">
        <f>MIN(E63,E64)</f>
        <v>0</v>
      </c>
    </row>
    <row r="66" spans="2:12" ht="30" customHeight="1" x14ac:dyDescent="0.2">
      <c r="B66" s="124" t="s">
        <v>156</v>
      </c>
      <c r="C66" s="191" t="s">
        <v>120</v>
      </c>
      <c r="D66" s="192"/>
      <c r="E66" s="125">
        <f>MAX(0,E64-E65)</f>
        <v>0</v>
      </c>
    </row>
    <row r="67" spans="2:12" ht="36" customHeight="1" x14ac:dyDescent="0.2">
      <c r="B67" s="151" t="s">
        <v>157</v>
      </c>
      <c r="C67" s="214" t="s">
        <v>121</v>
      </c>
      <c r="D67" s="215"/>
      <c r="E67" s="152">
        <f>E60+E65</f>
        <v>0</v>
      </c>
    </row>
    <row r="68" spans="2:12" ht="27.75" customHeight="1" x14ac:dyDescent="0.2">
      <c r="B68" s="216" t="s">
        <v>122</v>
      </c>
      <c r="C68" s="217"/>
      <c r="D68" s="218"/>
      <c r="E68" s="219"/>
    </row>
    <row r="69" spans="2:12" ht="30.75" customHeight="1" x14ac:dyDescent="0.2">
      <c r="B69" s="126" t="s">
        <v>158</v>
      </c>
      <c r="C69" s="193" t="s">
        <v>215</v>
      </c>
      <c r="D69" s="194"/>
      <c r="E69" s="158">
        <v>80000</v>
      </c>
    </row>
    <row r="70" spans="2:12" ht="66" customHeight="1" x14ac:dyDescent="0.2">
      <c r="B70" s="127" t="s">
        <v>159</v>
      </c>
      <c r="C70" s="185" t="s">
        <v>214</v>
      </c>
      <c r="D70" s="186"/>
      <c r="E70" s="128"/>
    </row>
    <row r="71" spans="2:12" ht="18.75" customHeight="1" x14ac:dyDescent="0.2">
      <c r="B71" s="127"/>
      <c r="C71" s="129" t="s">
        <v>123</v>
      </c>
      <c r="D71" s="130"/>
      <c r="E71" s="131">
        <f>E70*65%</f>
        <v>0</v>
      </c>
    </row>
    <row r="72" spans="2:12" ht="18.75" customHeight="1" thickBot="1" x14ac:dyDescent="0.25">
      <c r="B72" s="127"/>
      <c r="C72" s="129" t="s">
        <v>124</v>
      </c>
      <c r="D72" s="130"/>
      <c r="E72" s="131">
        <f>E70*35%</f>
        <v>0</v>
      </c>
    </row>
    <row r="73" spans="2:12" ht="33" customHeight="1" x14ac:dyDescent="0.2">
      <c r="B73" s="182" t="s">
        <v>125</v>
      </c>
      <c r="C73" s="183"/>
      <c r="D73" s="183"/>
      <c r="E73" s="184"/>
    </row>
    <row r="74" spans="2:12" ht="25.5" customHeight="1" x14ac:dyDescent="0.2">
      <c r="B74" s="160" t="s">
        <v>160</v>
      </c>
      <c r="C74" s="171" t="s">
        <v>126</v>
      </c>
      <c r="D74" s="171"/>
      <c r="E74" s="161">
        <f>E60+E65</f>
        <v>0</v>
      </c>
    </row>
    <row r="75" spans="2:12" ht="25.5" customHeight="1" x14ac:dyDescent="0.2">
      <c r="B75" s="160" t="s">
        <v>161</v>
      </c>
      <c r="C75" s="178" t="s">
        <v>127</v>
      </c>
      <c r="D75" s="179"/>
      <c r="E75" s="161">
        <f>E76-E74</f>
        <v>0</v>
      </c>
    </row>
    <row r="76" spans="2:12" ht="25.5" customHeight="1" x14ac:dyDescent="0.2">
      <c r="B76" s="160" t="s">
        <v>162</v>
      </c>
      <c r="C76" s="178" t="s">
        <v>128</v>
      </c>
      <c r="D76" s="179"/>
      <c r="E76" s="161">
        <f>'Izravni troškovi'!M47+'Opci troskovi'!L32</f>
        <v>0</v>
      </c>
    </row>
    <row r="77" spans="2:12" ht="25.5" customHeight="1" x14ac:dyDescent="0.2">
      <c r="B77" s="162" t="s">
        <v>163</v>
      </c>
      <c r="C77" s="180" t="s">
        <v>129</v>
      </c>
      <c r="D77" s="181"/>
      <c r="E77" s="163">
        <f>E70</f>
        <v>0</v>
      </c>
    </row>
    <row r="78" spans="2:12" ht="29.25" customHeight="1" thickBot="1" x14ac:dyDescent="0.25">
      <c r="B78" s="164" t="s">
        <v>178</v>
      </c>
      <c r="C78" s="170" t="s">
        <v>130</v>
      </c>
      <c r="D78" s="170"/>
      <c r="E78" s="165">
        <f>E76-E77</f>
        <v>0</v>
      </c>
      <c r="I78" s="7"/>
      <c r="L78" s="6"/>
    </row>
    <row r="79" spans="2:12" ht="18.75" customHeight="1" x14ac:dyDescent="0.2">
      <c r="B79" s="132"/>
      <c r="C79" s="133"/>
      <c r="D79" s="133"/>
      <c r="E79" s="133"/>
    </row>
    <row r="80" spans="2:12" ht="18.75" customHeight="1" x14ac:dyDescent="0.2">
      <c r="B80" s="133"/>
      <c r="C80" s="134"/>
      <c r="D80" s="135"/>
      <c r="E80" s="136"/>
      <c r="F80" s="1"/>
      <c r="G80" s="1"/>
    </row>
    <row r="81" spans="2:9" x14ac:dyDescent="0.2">
      <c r="B81" s="132"/>
      <c r="C81" s="137" t="s">
        <v>131</v>
      </c>
      <c r="D81" s="138"/>
      <c r="E81" s="139"/>
      <c r="F81" s="9"/>
      <c r="G81" s="9"/>
    </row>
    <row r="82" spans="2:9" ht="20.100000000000001" customHeight="1" x14ac:dyDescent="0.2">
      <c r="B82" s="132"/>
      <c r="C82" s="137"/>
      <c r="D82" s="140"/>
      <c r="E82" s="140"/>
      <c r="F82" s="9"/>
      <c r="G82" s="9"/>
    </row>
    <row r="83" spans="2:9" ht="20.100000000000001" customHeight="1" x14ac:dyDescent="0.2">
      <c r="B83" s="132"/>
      <c r="C83" s="137" t="s">
        <v>132</v>
      </c>
      <c r="D83" s="140"/>
      <c r="E83" s="140"/>
      <c r="F83" s="9"/>
      <c r="G83" s="9"/>
    </row>
    <row r="84" spans="2:9" ht="20.100000000000001" customHeight="1" x14ac:dyDescent="0.2">
      <c r="B84" s="132"/>
      <c r="C84" s="137"/>
      <c r="D84" s="138"/>
      <c r="E84" s="140"/>
      <c r="F84" s="9"/>
      <c r="G84" s="9"/>
    </row>
    <row r="85" spans="2:9" ht="20.100000000000001" customHeight="1" x14ac:dyDescent="0.2">
      <c r="B85" s="132"/>
      <c r="C85" s="141" t="s">
        <v>133</v>
      </c>
      <c r="D85" s="140" t="s">
        <v>172</v>
      </c>
      <c r="E85" s="140"/>
      <c r="F85" s="9"/>
      <c r="G85" s="9"/>
      <c r="I85" s="7"/>
    </row>
    <row r="86" spans="2:9" ht="20.100000000000001" customHeight="1" x14ac:dyDescent="0.3">
      <c r="C86" s="18"/>
      <c r="D86" s="17"/>
      <c r="E86" s="17"/>
      <c r="F86" s="9"/>
      <c r="G86" s="9"/>
      <c r="I86" s="7"/>
    </row>
    <row r="87" spans="2:9" ht="20.100000000000001" customHeight="1" x14ac:dyDescent="0.2">
      <c r="C87" s="15"/>
      <c r="D87" s="16"/>
      <c r="E87" s="9"/>
      <c r="F87" s="9"/>
      <c r="G87" s="9"/>
      <c r="I87" s="7"/>
    </row>
    <row r="88" spans="2:9" ht="20.100000000000001" customHeight="1" x14ac:dyDescent="0.2">
      <c r="I88" s="7"/>
    </row>
    <row r="89" spans="2:9" ht="20.100000000000001" customHeight="1" x14ac:dyDescent="0.2">
      <c r="I89" s="7"/>
    </row>
    <row r="90" spans="2:9" ht="20.100000000000001" customHeight="1" x14ac:dyDescent="0.2">
      <c r="H90" s="7"/>
    </row>
    <row r="91" spans="2:9" ht="20.100000000000001" customHeight="1" x14ac:dyDescent="0.2">
      <c r="H91" s="7"/>
    </row>
    <row r="92" spans="2:9" ht="20.100000000000001" customHeight="1" x14ac:dyDescent="0.2">
      <c r="H92" s="7"/>
    </row>
    <row r="93" spans="2:9" ht="20.100000000000001" customHeight="1" x14ac:dyDescent="0.2">
      <c r="H93" s="7"/>
    </row>
    <row r="94" spans="2:9" x14ac:dyDescent="0.2">
      <c r="H94" s="7"/>
    </row>
    <row r="95" spans="2:9" ht="20.100000000000001" customHeight="1" x14ac:dyDescent="0.2">
      <c r="H95" s="7"/>
    </row>
    <row r="97" spans="8:10" ht="35.25" customHeight="1" x14ac:dyDescent="0.2"/>
    <row r="101" spans="8:10" ht="39" customHeight="1" x14ac:dyDescent="0.2"/>
    <row r="107" spans="8:10" ht="20.100000000000001" customHeight="1" x14ac:dyDescent="0.2">
      <c r="H107" s="9"/>
      <c r="I107" s="9"/>
      <c r="J107" s="9"/>
    </row>
    <row r="108" spans="8:10" ht="20.100000000000001" customHeight="1" x14ac:dyDescent="0.2">
      <c r="H108" s="9"/>
      <c r="I108" s="9"/>
      <c r="J108" s="9"/>
    </row>
    <row r="109" spans="8:10" ht="20.100000000000001" customHeight="1" x14ac:dyDescent="0.2">
      <c r="H109" s="9"/>
      <c r="I109" s="9"/>
      <c r="J109" s="9"/>
    </row>
    <row r="110" spans="8:10" ht="20.100000000000001" customHeight="1" x14ac:dyDescent="0.2">
      <c r="H110" s="9"/>
      <c r="I110" s="9"/>
      <c r="J110" s="9"/>
    </row>
    <row r="111" spans="8:10" ht="20.100000000000001" customHeight="1" x14ac:dyDescent="0.2">
      <c r="H111" s="9"/>
      <c r="I111" s="9"/>
      <c r="J111" s="9"/>
    </row>
    <row r="112" spans="8:10" ht="20.100000000000001" customHeight="1" x14ac:dyDescent="0.2">
      <c r="H112" s="9"/>
      <c r="I112" s="9"/>
      <c r="J112" s="9"/>
    </row>
    <row r="113" spans="8:10" ht="20.100000000000001" customHeight="1" x14ac:dyDescent="0.2">
      <c r="H113" s="9"/>
      <c r="I113" s="9"/>
      <c r="J113" s="9"/>
    </row>
  </sheetData>
  <mergeCells count="52">
    <mergeCell ref="C67:D67"/>
    <mergeCell ref="B68:E68"/>
    <mergeCell ref="B15:E15"/>
    <mergeCell ref="C32:D32"/>
    <mergeCell ref="B51:B54"/>
    <mergeCell ref="B56:B59"/>
    <mergeCell ref="C47:D47"/>
    <mergeCell ref="B46:B49"/>
    <mergeCell ref="B41:B44"/>
    <mergeCell ref="B31:B34"/>
    <mergeCell ref="B36:B39"/>
    <mergeCell ref="B40:E40"/>
    <mergeCell ref="C42:D42"/>
    <mergeCell ref="C60:D60"/>
    <mergeCell ref="C63:D63"/>
    <mergeCell ref="C64:D64"/>
    <mergeCell ref="B55:E55"/>
    <mergeCell ref="C57:D57"/>
    <mergeCell ref="B45:E45"/>
    <mergeCell ref="B62:E62"/>
    <mergeCell ref="C12:D12"/>
    <mergeCell ref="C37:D37"/>
    <mergeCell ref="C22:D22"/>
    <mergeCell ref="B50:E50"/>
    <mergeCell ref="B3:E3"/>
    <mergeCell ref="B11:B14"/>
    <mergeCell ref="B16:B19"/>
    <mergeCell ref="B21:B24"/>
    <mergeCell ref="C19:D19"/>
    <mergeCell ref="B20:E20"/>
    <mergeCell ref="C17:D17"/>
    <mergeCell ref="B4:E4"/>
    <mergeCell ref="B5:E5"/>
    <mergeCell ref="C7:D7"/>
    <mergeCell ref="B6:B9"/>
    <mergeCell ref="B10:E10"/>
    <mergeCell ref="C78:D78"/>
    <mergeCell ref="C74:D74"/>
    <mergeCell ref="B30:E30"/>
    <mergeCell ref="B35:E35"/>
    <mergeCell ref="B25:E25"/>
    <mergeCell ref="C75:D75"/>
    <mergeCell ref="C77:D77"/>
    <mergeCell ref="B73:E73"/>
    <mergeCell ref="C76:D76"/>
    <mergeCell ref="C70:D70"/>
    <mergeCell ref="C27:D27"/>
    <mergeCell ref="C65:D65"/>
    <mergeCell ref="C66:D66"/>
    <mergeCell ref="C69:D69"/>
    <mergeCell ref="B26:B29"/>
    <mergeCell ref="C52:D5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1"/>
  <sheetViews>
    <sheetView workbookViewId="0">
      <selection activeCell="E35" sqref="E35"/>
    </sheetView>
  </sheetViews>
  <sheetFormatPr defaultRowHeight="12.75" x14ac:dyDescent="0.2"/>
  <cols>
    <col min="1" max="1" width="26.5703125" style="9" customWidth="1"/>
    <col min="2" max="2" width="152.42578125" style="9" customWidth="1"/>
    <col min="3" max="7" width="9.140625" style="9"/>
    <col min="8" max="8" width="36.85546875" style="9" customWidth="1"/>
    <col min="9" max="12" width="9.140625" style="9"/>
    <col min="13" max="13" width="13.85546875" style="9" customWidth="1"/>
    <col min="14" max="16384" width="9.140625" style="9"/>
  </cols>
  <sheetData>
    <row r="1" spans="1:2" ht="12" customHeight="1" x14ac:dyDescent="0.2">
      <c r="A1" s="8" t="s">
        <v>134</v>
      </c>
      <c r="B1" s="48">
        <v>0</v>
      </c>
    </row>
    <row r="2" spans="1:2" ht="12" customHeight="1" x14ac:dyDescent="0.2">
      <c r="A2" s="8"/>
      <c r="B2" s="48">
        <v>0.5</v>
      </c>
    </row>
    <row r="3" spans="1:2" ht="12" customHeight="1" x14ac:dyDescent="0.2">
      <c r="A3" s="8"/>
      <c r="B3" s="48">
        <v>1</v>
      </c>
    </row>
    <row r="4" spans="1:2" ht="12" customHeight="1" x14ac:dyDescent="0.2">
      <c r="A4" s="53" t="s">
        <v>135</v>
      </c>
      <c r="B4" s="55">
        <v>0</v>
      </c>
    </row>
    <row r="5" spans="1:2" ht="12" customHeight="1" x14ac:dyDescent="0.2">
      <c r="A5" s="54"/>
      <c r="B5" s="55">
        <v>0.05</v>
      </c>
    </row>
    <row r="6" spans="1:2" ht="12" customHeight="1" x14ac:dyDescent="0.2">
      <c r="A6" s="53"/>
      <c r="B6" s="55">
        <v>0.13</v>
      </c>
    </row>
    <row r="7" spans="1:2" ht="12" customHeight="1" x14ac:dyDescent="0.2">
      <c r="A7" s="53"/>
      <c r="B7" s="55">
        <v>0.25</v>
      </c>
    </row>
    <row r="8" spans="1:2" ht="12" customHeight="1" x14ac:dyDescent="0.2">
      <c r="A8" s="8" t="s">
        <v>136</v>
      </c>
      <c r="B8" s="48" t="s">
        <v>137</v>
      </c>
    </row>
    <row r="9" spans="1:2" ht="12" customHeight="1" x14ac:dyDescent="0.2">
      <c r="A9" s="8"/>
      <c r="B9" s="48" t="s">
        <v>138</v>
      </c>
    </row>
    <row r="10" spans="1:2" ht="24.75" customHeight="1" x14ac:dyDescent="0.2">
      <c r="A10" s="254" t="s">
        <v>139</v>
      </c>
      <c r="B10" s="90" t="s">
        <v>32</v>
      </c>
    </row>
    <row r="11" spans="1:2" x14ac:dyDescent="0.2">
      <c r="A11" s="254"/>
      <c r="B11" s="90" t="s">
        <v>26</v>
      </c>
    </row>
    <row r="12" spans="1:2" ht="12" customHeight="1" x14ac:dyDescent="0.2">
      <c r="A12" s="254"/>
      <c r="B12" s="90" t="s">
        <v>43</v>
      </c>
    </row>
    <row r="13" spans="1:2" ht="12" customHeight="1" x14ac:dyDescent="0.2">
      <c r="A13" s="254"/>
      <c r="B13" s="90" t="s">
        <v>27</v>
      </c>
    </row>
    <row r="14" spans="1:2" ht="11.25" customHeight="1" x14ac:dyDescent="0.2">
      <c r="A14" s="254"/>
      <c r="B14" s="90" t="s">
        <v>28</v>
      </c>
    </row>
    <row r="15" spans="1:2" ht="23.25" customHeight="1" x14ac:dyDescent="0.2">
      <c r="A15" s="254"/>
      <c r="B15" s="90" t="s">
        <v>34</v>
      </c>
    </row>
    <row r="16" spans="1:2" ht="25.5" x14ac:dyDescent="0.2">
      <c r="A16" s="254"/>
      <c r="B16" s="90" t="s">
        <v>30</v>
      </c>
    </row>
    <row r="17" spans="1:2" ht="24.75" customHeight="1" x14ac:dyDescent="0.2">
      <c r="A17" s="254"/>
      <c r="B17" s="90" t="s">
        <v>190</v>
      </c>
    </row>
    <row r="18" spans="1:2" ht="12" customHeight="1" x14ac:dyDescent="0.2">
      <c r="A18" s="254"/>
      <c r="B18" s="90" t="s">
        <v>191</v>
      </c>
    </row>
    <row r="19" spans="1:2" ht="12" customHeight="1" x14ac:dyDescent="0.2">
      <c r="A19" s="254"/>
      <c r="B19" s="168" t="s">
        <v>206</v>
      </c>
    </row>
    <row r="20" spans="1:2" ht="12" customHeight="1" x14ac:dyDescent="0.2">
      <c r="A20" s="254"/>
      <c r="B20" s="90" t="s">
        <v>192</v>
      </c>
    </row>
    <row r="21" spans="1:2" ht="12" customHeight="1" x14ac:dyDescent="0.2">
      <c r="A21" s="47"/>
      <c r="B21" s="52"/>
    </row>
    <row r="22" spans="1:2" ht="12" customHeight="1" x14ac:dyDescent="0.2">
      <c r="A22" s="47"/>
      <c r="B22" s="52"/>
    </row>
    <row r="23" spans="1:2" ht="12" customHeight="1" x14ac:dyDescent="0.2">
      <c r="A23" s="47"/>
      <c r="B23" s="52"/>
    </row>
    <row r="24" spans="1:2" ht="25.5" x14ac:dyDescent="0.2">
      <c r="A24" s="253" t="s">
        <v>140</v>
      </c>
      <c r="B24" s="91" t="s">
        <v>33</v>
      </c>
    </row>
    <row r="25" spans="1:2" x14ac:dyDescent="0.2">
      <c r="A25" s="253"/>
      <c r="B25" s="169" t="s">
        <v>208</v>
      </c>
    </row>
    <row r="26" spans="1:2" x14ac:dyDescent="0.2">
      <c r="A26" s="253"/>
      <c r="B26" s="169" t="s">
        <v>209</v>
      </c>
    </row>
    <row r="27" spans="1:2" x14ac:dyDescent="0.2">
      <c r="A27" s="253"/>
      <c r="B27" s="169" t="s">
        <v>207</v>
      </c>
    </row>
    <row r="28" spans="1:2" x14ac:dyDescent="0.2">
      <c r="A28" s="253"/>
      <c r="B28" s="169" t="s">
        <v>210</v>
      </c>
    </row>
    <row r="29" spans="1:2" ht="12" customHeight="1" x14ac:dyDescent="0.2">
      <c r="A29" s="253"/>
      <c r="B29" s="91" t="s">
        <v>29</v>
      </c>
    </row>
    <row r="30" spans="1:2" ht="25.5" x14ac:dyDescent="0.2">
      <c r="A30" s="253"/>
      <c r="B30" s="91" t="s">
        <v>35</v>
      </c>
    </row>
    <row r="31" spans="1:2" ht="25.5" x14ac:dyDescent="0.2">
      <c r="A31" s="253"/>
      <c r="B31" s="91" t="s">
        <v>31</v>
      </c>
    </row>
    <row r="32" spans="1:2" ht="26.25" customHeight="1" x14ac:dyDescent="0.2">
      <c r="A32" s="253"/>
      <c r="B32" s="51" t="s">
        <v>193</v>
      </c>
    </row>
    <row r="33" spans="1:2" x14ac:dyDescent="0.2">
      <c r="A33" s="253"/>
      <c r="B33" s="51" t="s">
        <v>194</v>
      </c>
    </row>
    <row r="34" spans="1:2" ht="12" customHeight="1" x14ac:dyDescent="0.2">
      <c r="A34" s="253"/>
      <c r="B34" s="51" t="s">
        <v>195</v>
      </c>
    </row>
    <row r="35" spans="1:2" x14ac:dyDescent="0.2">
      <c r="A35" s="253"/>
      <c r="B35" s="169" t="s">
        <v>211</v>
      </c>
    </row>
    <row r="36" spans="1:2" hidden="1" x14ac:dyDescent="0.2">
      <c r="A36" s="253"/>
      <c r="B36" s="51"/>
    </row>
    <row r="37" spans="1:2" hidden="1" x14ac:dyDescent="0.2">
      <c r="A37" s="253"/>
      <c r="B37" s="51"/>
    </row>
    <row r="38" spans="1:2" hidden="1" x14ac:dyDescent="0.2">
      <c r="A38" s="253"/>
      <c r="B38" s="51"/>
    </row>
    <row r="39" spans="1:2" ht="26.25" hidden="1" customHeight="1" x14ac:dyDescent="0.2">
      <c r="A39" s="253"/>
      <c r="B39" s="51"/>
    </row>
    <row r="40" spans="1:2" hidden="1" x14ac:dyDescent="0.2">
      <c r="A40" s="253"/>
      <c r="B40" s="51"/>
    </row>
    <row r="41" spans="1:2" ht="14.25" hidden="1" customHeight="1" x14ac:dyDescent="0.2">
      <c r="A41" s="253"/>
      <c r="B41" s="51"/>
    </row>
    <row r="42" spans="1:2" hidden="1" x14ac:dyDescent="0.2">
      <c r="A42" s="253"/>
      <c r="B42" s="51"/>
    </row>
    <row r="43" spans="1:2" ht="30.75" hidden="1" customHeight="1" x14ac:dyDescent="0.2">
      <c r="A43" s="253"/>
      <c r="B43" s="51"/>
    </row>
    <row r="44" spans="1:2" ht="22.5" hidden="1" customHeight="1" x14ac:dyDescent="0.2">
      <c r="A44" s="253"/>
      <c r="B44" s="51"/>
    </row>
    <row r="45" spans="1:2" ht="10.5" hidden="1" customHeight="1" x14ac:dyDescent="0.2">
      <c r="A45" s="253"/>
      <c r="B45" s="51"/>
    </row>
    <row r="46" spans="1:2" hidden="1" x14ac:dyDescent="0.2">
      <c r="A46" s="253"/>
      <c r="B46" s="51"/>
    </row>
    <row r="47" spans="1:2" hidden="1" x14ac:dyDescent="0.2">
      <c r="A47" s="253"/>
      <c r="B47" s="51"/>
    </row>
    <row r="48" spans="1:2" hidden="1" x14ac:dyDescent="0.2">
      <c r="A48" s="253"/>
      <c r="B48" s="51"/>
    </row>
    <row r="49" spans="1:2" hidden="1" x14ac:dyDescent="0.2">
      <c r="A49" s="253"/>
      <c r="B49" s="51"/>
    </row>
    <row r="50" spans="1:2" hidden="1" x14ac:dyDescent="0.2">
      <c r="A50" s="253"/>
      <c r="B50" s="89"/>
    </row>
    <row r="51" spans="1:2" hidden="1" x14ac:dyDescent="0.2">
      <c r="A51" s="253"/>
      <c r="B51" s="89"/>
    </row>
    <row r="52" spans="1:2" hidden="1" x14ac:dyDescent="0.2">
      <c r="A52" s="253"/>
      <c r="B52" s="89"/>
    </row>
    <row r="53" spans="1:2" hidden="1" x14ac:dyDescent="0.2">
      <c r="A53" s="253"/>
      <c r="B53" s="51"/>
    </row>
    <row r="54" spans="1:2" hidden="1" x14ac:dyDescent="0.2">
      <c r="A54" s="253"/>
      <c r="B54" s="46"/>
    </row>
    <row r="55" spans="1:2" hidden="1" x14ac:dyDescent="0.2">
      <c r="A55" s="253"/>
      <c r="B55" s="46"/>
    </row>
    <row r="56" spans="1:2" ht="12" hidden="1" customHeight="1" x14ac:dyDescent="0.2">
      <c r="A56" s="253"/>
      <c r="B56" s="46"/>
    </row>
    <row r="57" spans="1:2" ht="12" customHeight="1" x14ac:dyDescent="0.2">
      <c r="A57" s="12" t="s">
        <v>141</v>
      </c>
    </row>
    <row r="58" spans="1:2" ht="12" customHeight="1" x14ac:dyDescent="0.2">
      <c r="A58" s="13"/>
      <c r="B58" s="13" t="s">
        <v>142</v>
      </c>
    </row>
    <row r="59" spans="1:2" ht="12" customHeight="1" x14ac:dyDescent="0.2">
      <c r="A59" s="13"/>
      <c r="B59" s="13" t="s">
        <v>143</v>
      </c>
    </row>
    <row r="60" spans="1:2" ht="12" customHeight="1" x14ac:dyDescent="0.2">
      <c r="A60" s="13"/>
      <c r="B60" s="13" t="s">
        <v>144</v>
      </c>
    </row>
    <row r="61" spans="1:2" ht="12" customHeight="1" x14ac:dyDescent="0.2">
      <c r="A61" s="13"/>
      <c r="B61" s="13" t="s">
        <v>145</v>
      </c>
    </row>
    <row r="62" spans="1:2" ht="12" customHeight="1" x14ac:dyDescent="0.2">
      <c r="A62" s="13"/>
      <c r="B62" s="13" t="s">
        <v>146</v>
      </c>
    </row>
    <row r="63" spans="1:2" ht="12" customHeight="1" x14ac:dyDescent="0.2">
      <c r="A63" s="13"/>
      <c r="B63" s="13" t="s">
        <v>186</v>
      </c>
    </row>
    <row r="64" spans="1:2" ht="12" customHeight="1" x14ac:dyDescent="0.2">
      <c r="A64" s="13"/>
      <c r="B64" s="13" t="s">
        <v>147</v>
      </c>
    </row>
    <row r="65" spans="1:3" ht="27.75" customHeight="1" x14ac:dyDescent="0.2">
      <c r="A65" s="13"/>
      <c r="B65" s="93" t="s">
        <v>148</v>
      </c>
    </row>
    <row r="67" spans="1:3" x14ac:dyDescent="0.2">
      <c r="A67" s="56" t="s">
        <v>149</v>
      </c>
      <c r="B67" s="58">
        <v>1</v>
      </c>
      <c r="C67" s="57" t="s">
        <v>150</v>
      </c>
    </row>
    <row r="68" spans="1:3" ht="12" customHeight="1" x14ac:dyDescent="0.2">
      <c r="A68" s="56"/>
      <c r="B68" s="58">
        <v>0</v>
      </c>
      <c r="C68" s="57" t="s">
        <v>151</v>
      </c>
    </row>
    <row r="71" spans="1:3" ht="15" x14ac:dyDescent="0.2">
      <c r="B71" s="92"/>
    </row>
  </sheetData>
  <mergeCells count="2">
    <mergeCell ref="A24:A56"/>
    <mergeCell ref="A10:A20"/>
  </mergeCells>
  <dataValidations count="1">
    <dataValidation type="list" allowBlank="1" showInputMessage="1" showErrorMessage="1" sqref="F40" xr:uid="{00000000-0002-0000-0400-000000000000}">
      <formula1>$B$10:$B$16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Upute</vt:lpstr>
      <vt:lpstr>Izravni troškovi</vt:lpstr>
      <vt:lpstr>Opci troskovi</vt:lpstr>
      <vt:lpstr>Ukupni troškovi projekta</vt:lpstr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Alenka</dc:creator>
  <cp:lastModifiedBy>ALBA</cp:lastModifiedBy>
  <cp:lastPrinted>2026-10-21T10:49:09Z</cp:lastPrinted>
  <dcterms:created xsi:type="dcterms:W3CDTF">2026-09-14T07:03:27Z</dcterms:created>
  <dcterms:modified xsi:type="dcterms:W3CDTF">2026-10-27T10:25:29Z</dcterms:modified>
</cp:coreProperties>
</file>